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I:\Engenharia\Documentos\Contratos\2022\0000095 - Manutenção Ag. Florianópolis\Documentos contratações\Planilhas\"/>
    </mc:Choice>
  </mc:AlternateContent>
  <bookViews>
    <workbookView xWindow="0" yWindow="0" windowWidth="1335" windowHeight="0" tabRatio="594"/>
  </bookViews>
  <sheets>
    <sheet name="Ag. Florianópolis" sheetId="9" r:id="rId1"/>
  </sheets>
  <definedNames>
    <definedName name="_xlnm.Print_Area" localSheetId="0">'Ag. Florianópolis'!$A$1:$G$226</definedName>
    <definedName name="autoshape">#REF!</definedName>
    <definedName name="CPUSINAPI">#REF!</definedName>
    <definedName name="_xlnm.Print_Titles" localSheetId="0">'Ag. Florianópolis'!$12:$13</definedName>
  </definedNames>
  <calcPr calcId="162913" fullPrecision="0"/>
</workbook>
</file>

<file path=xl/calcChain.xml><?xml version="1.0" encoding="utf-8"?>
<calcChain xmlns="http://schemas.openxmlformats.org/spreadsheetml/2006/main">
  <c r="G95" i="9" l="1"/>
  <c r="F224" i="9" l="1"/>
  <c r="E224" i="9"/>
  <c r="G223" i="9"/>
  <c r="G222" i="9"/>
  <c r="G221" i="9"/>
  <c r="G220" i="9"/>
  <c r="G219" i="9"/>
  <c r="G218" i="9"/>
  <c r="G217" i="9"/>
  <c r="G216" i="9"/>
  <c r="G215" i="9"/>
  <c r="G214" i="9"/>
  <c r="G213" i="9"/>
  <c r="G212" i="9"/>
  <c r="G211" i="9"/>
  <c r="G210" i="9"/>
  <c r="G209" i="9"/>
  <c r="G208" i="9"/>
  <c r="G207" i="9"/>
  <c r="G206" i="9"/>
  <c r="G205" i="9"/>
  <c r="G204" i="9"/>
  <c r="G203" i="9"/>
  <c r="G202" i="9"/>
  <c r="G201" i="9"/>
  <c r="G224" i="9" l="1"/>
  <c r="F198" i="9"/>
  <c r="E198" i="9"/>
  <c r="G197" i="9"/>
  <c r="G196" i="9"/>
  <c r="G195" i="9"/>
  <c r="G194" i="9"/>
  <c r="G193" i="9"/>
  <c r="G192" i="9"/>
  <c r="G191" i="9"/>
  <c r="G190" i="9"/>
  <c r="G189" i="9"/>
  <c r="G188" i="9"/>
  <c r="G186" i="9"/>
  <c r="G185" i="9"/>
  <c r="G184" i="9"/>
  <c r="G183" i="9"/>
  <c r="G182" i="9"/>
  <c r="G181" i="9"/>
  <c r="G179" i="9"/>
  <c r="G178" i="9"/>
  <c r="G177" i="9"/>
  <c r="G176" i="9"/>
  <c r="G175" i="9"/>
  <c r="G174" i="9"/>
  <c r="G173" i="9"/>
  <c r="G172" i="9"/>
  <c r="G171" i="9"/>
  <c r="G170" i="9"/>
  <c r="G169" i="9"/>
  <c r="G168" i="9"/>
  <c r="G166" i="9"/>
  <c r="G165" i="9"/>
  <c r="G164" i="9"/>
  <c r="G163" i="9"/>
  <c r="G162" i="9"/>
  <c r="G161" i="9"/>
  <c r="G160" i="9"/>
  <c r="G159" i="9"/>
  <c r="G158" i="9"/>
  <c r="G157" i="9"/>
  <c r="G156" i="9"/>
  <c r="G155" i="9"/>
  <c r="G154" i="9"/>
  <c r="G152" i="9"/>
  <c r="G151" i="9"/>
  <c r="G150" i="9"/>
  <c r="G149" i="9"/>
  <c r="G148" i="9"/>
  <c r="G147" i="9"/>
  <c r="G146" i="9"/>
  <c r="G144" i="9"/>
  <c r="G143" i="9"/>
  <c r="G142" i="9"/>
  <c r="G141" i="9"/>
  <c r="G140" i="9"/>
  <c r="G139" i="9"/>
  <c r="G138" i="9"/>
  <c r="G137" i="9"/>
  <c r="G136" i="9"/>
  <c r="G135" i="9"/>
  <c r="G134" i="9"/>
  <c r="G133" i="9"/>
  <c r="G132" i="9"/>
  <c r="G131" i="9"/>
  <c r="G130" i="9"/>
  <c r="G129" i="9"/>
  <c r="G128"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4" i="9"/>
  <c r="G93" i="9"/>
  <c r="G92" i="9"/>
  <c r="G91" i="9"/>
  <c r="G90" i="9"/>
  <c r="G89" i="9"/>
  <c r="G88" i="9"/>
  <c r="G87" i="9"/>
  <c r="G85" i="9"/>
  <c r="G84" i="9"/>
  <c r="G83" i="9"/>
  <c r="G82" i="9"/>
  <c r="G81" i="9"/>
  <c r="G80" i="9"/>
  <c r="G79" i="9"/>
  <c r="G78" i="9"/>
  <c r="G77" i="9"/>
  <c r="G76" i="9"/>
  <c r="G75" i="9"/>
  <c r="G74" i="9"/>
  <c r="G73" i="9"/>
  <c r="G198" i="9" l="1"/>
  <c r="G26" i="9" l="1"/>
  <c r="G47" i="9" l="1"/>
  <c r="G64" i="9"/>
  <c r="G65" i="9"/>
  <c r="G66" i="9"/>
  <c r="G53" i="9" l="1"/>
  <c r="G62" i="9" l="1"/>
  <c r="G61" i="9"/>
  <c r="G60" i="9"/>
  <c r="G59" i="9"/>
  <c r="G55" i="9"/>
  <c r="G58" i="9"/>
  <c r="G57" i="9"/>
  <c r="G52" i="9"/>
  <c r="G39" i="9"/>
  <c r="G38" i="9"/>
  <c r="G36" i="9"/>
  <c r="G35" i="9"/>
  <c r="G34" i="9"/>
  <c r="G49" i="9"/>
  <c r="G46" i="9"/>
  <c r="G44" i="9"/>
  <c r="G43" i="9"/>
  <c r="G32" i="9"/>
  <c r="G25" i="9"/>
  <c r="G30" i="9"/>
  <c r="G22" i="9"/>
  <c r="G21" i="9"/>
  <c r="G20" i="9"/>
  <c r="G18" i="9"/>
  <c r="G17" i="9"/>
  <c r="G69" i="9" l="1"/>
  <c r="G68" i="9"/>
  <c r="G63" i="9"/>
  <c r="G51" i="9"/>
  <c r="G45" i="9"/>
  <c r="G42" i="9"/>
  <c r="G41" i="9"/>
  <c r="G28" i="9"/>
  <c r="G27" i="9"/>
  <c r="G24" i="9"/>
  <c r="G70" i="9" l="1"/>
  <c r="F70" i="9" l="1"/>
  <c r="E70" i="9"/>
  <c r="E225" i="9" l="1"/>
  <c r="E226" i="9" s="1"/>
  <c r="F225" i="9"/>
  <c r="F226" i="9" s="1"/>
  <c r="G225" i="9"/>
  <c r="G226" i="9" s="1"/>
</calcChain>
</file>

<file path=xl/sharedStrings.xml><?xml version="1.0" encoding="utf-8"?>
<sst xmlns="http://schemas.openxmlformats.org/spreadsheetml/2006/main" count="622" uniqueCount="384">
  <si>
    <t>DESCRIÇÃO</t>
  </si>
  <si>
    <t>QUANT.</t>
  </si>
  <si>
    <t>UNID.</t>
  </si>
  <si>
    <t>MATERIAL</t>
  </si>
  <si>
    <t>EMAIL:</t>
  </si>
  <si>
    <t xml:space="preserve">MÃO DE OBRA </t>
  </si>
  <si>
    <t>RAZÃO SOCIAL:</t>
  </si>
  <si>
    <t>CNPJ:</t>
  </si>
  <si>
    <t>DATA DA PROPOSTA</t>
  </si>
  <si>
    <t>ITENS</t>
  </si>
  <si>
    <t>I</t>
  </si>
  <si>
    <t>FONE:</t>
  </si>
  <si>
    <t>1.1</t>
  </si>
  <si>
    <t>1.2</t>
  </si>
  <si>
    <t>BDI</t>
  </si>
  <si>
    <t>PLANILHA DE ORÇAMENTO</t>
  </si>
  <si>
    <t>ENDEREÇO:</t>
  </si>
  <si>
    <t>PROPONENTE</t>
  </si>
  <si>
    <t>PROPOSTA</t>
  </si>
  <si>
    <t>TOTAL GERAL</t>
  </si>
  <si>
    <t>5.1</t>
  </si>
  <si>
    <t>5.2</t>
  </si>
  <si>
    <t>5.3</t>
  </si>
  <si>
    <t>CUSTO TOTAL R$</t>
  </si>
  <si>
    <t xml:space="preserve"> CUSTOS UNITÁRIOS R$</t>
  </si>
  <si>
    <t>TOTAL COM BDI</t>
  </si>
  <si>
    <t>m³</t>
  </si>
  <si>
    <t>2.1</t>
  </si>
  <si>
    <t>2.2</t>
  </si>
  <si>
    <t>x,xx</t>
  </si>
  <si>
    <t>3.1</t>
  </si>
  <si>
    <t>LOTE ÚNICO</t>
  </si>
  <si>
    <t>1.3</t>
  </si>
  <si>
    <t>2.3</t>
  </si>
  <si>
    <t>1.4</t>
  </si>
  <si>
    <t>ADMINISTRAÇÃO DE OBRA</t>
  </si>
  <si>
    <t>PINTURA</t>
  </si>
  <si>
    <t>LIMPEZA E VISTORIA FINAL</t>
  </si>
  <si>
    <t>ART - Anotação de Responsabilidade Técnica - Faixa 03 -  Contratos acima de R$ 15.000,01</t>
  </si>
  <si>
    <t>3.2</t>
  </si>
  <si>
    <t>4.1</t>
  </si>
  <si>
    <t>4.2</t>
  </si>
  <si>
    <t>4.3</t>
  </si>
  <si>
    <t>6.1</t>
  </si>
  <si>
    <t>6.2</t>
  </si>
  <si>
    <t>6.3</t>
  </si>
  <si>
    <t>7.1</t>
  </si>
  <si>
    <t>Limpeza permanente da obra (um servente em tempo integral, ferramental e material de limpeza)</t>
  </si>
  <si>
    <t xml:space="preserve"> mês</t>
  </si>
  <si>
    <t>Plano de Gerenciamento de Resíduos da Construção Civil – PGRCC</t>
  </si>
  <si>
    <t>SERVIÇOS PRELIMINARES / INSTALAÇÕES PROVISÓRIAS</t>
  </si>
  <si>
    <t>8.1</t>
  </si>
  <si>
    <t>Limpeza fina e verificação final da obra</t>
  </si>
  <si>
    <r>
      <t xml:space="preserve">4. CONDIÇÕES DE PAGAMENTO: </t>
    </r>
    <r>
      <rPr>
        <sz val="10"/>
        <rFont val="Calibri"/>
        <family val="2"/>
        <scheme val="minor"/>
      </rPr>
      <t>Após aceite do objeto contratado, até o dia 15 do mês subsequente à apresentação da nota fiscal correspondente.</t>
    </r>
  </si>
  <si>
    <t>Transporte de materiais, equipamentos, programação visual e mobiliário - 10km</t>
  </si>
  <si>
    <t>8.2</t>
  </si>
  <si>
    <t>II</t>
  </si>
  <si>
    <t>INFRAESTRUTURA ELÉTRICA</t>
  </si>
  <si>
    <t>m</t>
  </si>
  <si>
    <t>1.5</t>
  </si>
  <si>
    <t>1.6</t>
  </si>
  <si>
    <t>1.7</t>
  </si>
  <si>
    <t>1.8</t>
  </si>
  <si>
    <t>1.9</t>
  </si>
  <si>
    <t>2.4</t>
  </si>
  <si>
    <t>3.3</t>
  </si>
  <si>
    <t>3.4</t>
  </si>
  <si>
    <t>3.5</t>
  </si>
  <si>
    <t>3.6</t>
  </si>
  <si>
    <t>3.7</t>
  </si>
  <si>
    <t>7.2</t>
  </si>
  <si>
    <t>5.4</t>
  </si>
  <si>
    <t>5.5</t>
  </si>
  <si>
    <t>5.6</t>
  </si>
  <si>
    <t>5.7</t>
  </si>
  <si>
    <t>5.8</t>
  </si>
  <si>
    <t>5.9</t>
  </si>
  <si>
    <t>7.3</t>
  </si>
  <si>
    <t xml:space="preserve">Enc. Sociais - SINAPI-RS OUT/2020 </t>
  </si>
  <si>
    <t>6.4</t>
  </si>
  <si>
    <t>4.4</t>
  </si>
  <si>
    <t>PROGRAMAÇÃO VISUAL EXTERNA E INTERNA / ACESSO</t>
  </si>
  <si>
    <t>cj</t>
  </si>
  <si>
    <t>6.5</t>
  </si>
  <si>
    <t>6.6</t>
  </si>
  <si>
    <t>INFRAESTRUTURA PARA ORGANIZAR O RACK DE ATIVOS E INSTALAR RACK OPERADORAS</t>
  </si>
  <si>
    <r>
      <t xml:space="preserve">Cabo de cobre unipolar </t>
    </r>
    <r>
      <rPr>
        <b/>
        <sz val="10"/>
        <rFont val="Calibri"/>
        <family val="2"/>
        <scheme val="minor"/>
      </rPr>
      <t>#2,5mm²</t>
    </r>
    <r>
      <rPr>
        <sz val="10"/>
        <rFont val="Calibri"/>
        <family val="2"/>
        <scheme val="minor"/>
      </rPr>
      <t xml:space="preserve"> flexível HF (Não Halogenado), 70°C  450/750V AFUMEX, AFITOX ou similar </t>
    </r>
  </si>
  <si>
    <t>Cabo Multilan UTP 24 AWG, 04 pares, Cat. 5e, isolamento baixa emissão de gases LSZH.</t>
  </si>
  <si>
    <t>unid.</t>
  </si>
  <si>
    <t>Régua de tomadas para racks 19", com 08 tomadas de 20A/250 V, com ângulo de 45° conforme NBR 13249 - 02 para Rack dos Ativos e 02 para Rack das Operadoras</t>
  </si>
  <si>
    <t>Cabo CIT-10 pares</t>
  </si>
  <si>
    <t>Cabo UTP cat. 5 (isolamento baixa emissão de gases) LSZH para elaboração de patch cord azul 6,0 mts para interligação entre Rack das Operadoras e Rack Ativos com 2RJ45 macho nas pontas e com anilhas de "01" a "6".</t>
  </si>
  <si>
    <t>Patch cord azul 1,0 m</t>
  </si>
  <si>
    <t>Patch cord verde 1,0 m</t>
  </si>
  <si>
    <t>1.10</t>
  </si>
  <si>
    <t>Bloco de inserção engate rápido com corte M10 LSA Plus com bastidor completo</t>
  </si>
  <si>
    <t>1.11</t>
  </si>
  <si>
    <t>conjunto de 10 (5+5) metros de cabo coaxial 75 Ohms na cor preta RF75 0,4/2,5 com conector tipo BNC reto com solda e conector tipo BNC angular com rosca e solda (mini)</t>
  </si>
  <si>
    <t>1.12</t>
  </si>
  <si>
    <t>Disjuntor monopolar 4,5kA - 16A -  Curva C tipo 5SL1 Siemens ou equivalente</t>
  </si>
  <si>
    <t>1.13</t>
  </si>
  <si>
    <t>Canaleta de alumínio dupla de 73x25 mm com tampa e pintura eletrostática branca. Ref. Dutotec ou equivalente</t>
  </si>
  <si>
    <t>1.14</t>
  </si>
  <si>
    <t>1.15</t>
  </si>
  <si>
    <t>Transferir o PA WIFI do Rack dos Ativos para o Rack das Operadoras.</t>
  </si>
  <si>
    <t>Retirada de DG telefônico e entregue na Bagergs em Canoas/RS em plástico bolha e identificado com folha A4</t>
  </si>
  <si>
    <t>Plug Adaptador  20A novo padrão para padrão antigo 2P+T.</t>
  </si>
  <si>
    <r>
      <t xml:space="preserve">Canaleta metálica branca </t>
    </r>
    <r>
      <rPr>
        <b/>
        <sz val="10"/>
        <rFont val="Calibri"/>
        <family val="2"/>
        <scheme val="minor"/>
      </rPr>
      <t>"X".</t>
    </r>
  </si>
  <si>
    <r>
      <t xml:space="preserve">Derivação saída 2 eletrodutos 1" p/Canaleta metálica branca </t>
    </r>
    <r>
      <rPr>
        <b/>
        <sz val="10"/>
        <rFont val="Calibri"/>
        <family val="2"/>
        <scheme val="minor"/>
      </rPr>
      <t>"X"</t>
    </r>
  </si>
  <si>
    <r>
      <t xml:space="preserve">Tampa terminal para canaleta metálica branca </t>
    </r>
    <r>
      <rPr>
        <b/>
        <sz val="10"/>
        <rFont val="Calibri"/>
        <family val="2"/>
        <scheme val="minor"/>
      </rPr>
      <t>"X"</t>
    </r>
  </si>
  <si>
    <t xml:space="preserve">Eletroduto ferro diâmetro 25 mm. </t>
  </si>
  <si>
    <t>Caixa de passagem condulete diâm. 25 mm com tampa cega.</t>
  </si>
  <si>
    <r>
      <t xml:space="preserve">Cabo UTP, 4 pares 24AWG LSZH  para rede Lógica (Não Halogenado) - </t>
    </r>
    <r>
      <rPr>
        <b/>
        <sz val="10"/>
        <rFont val="Calibri"/>
        <family val="2"/>
        <scheme val="minor"/>
      </rPr>
      <t>Categoria 5e.</t>
    </r>
  </si>
  <si>
    <t>Conector RJ45 Macho Cat. 5e para crimpar cabo no Rack e ligar direto ao Switch.</t>
  </si>
  <si>
    <t>Patch cord azul 1,5 mts para o nobreak.</t>
  </si>
  <si>
    <t>Patch cord T-568A, Azul 2,5mts</t>
  </si>
  <si>
    <t>Conector box curvo diam 25mm, com arruela e bucha de 1".</t>
  </si>
  <si>
    <t>Patch Cord 2,5m Azul (Conexão da CPU da TV Corporativa)</t>
  </si>
  <si>
    <t>ILUMINAÇÃO DE EMERGÊNCIA E SENSOR DE PRESENÇA BANHEIROS E CORREDORES</t>
  </si>
  <si>
    <r>
      <t xml:space="preserve">Cabo de cobre unipolar </t>
    </r>
    <r>
      <rPr>
        <b/>
        <sz val="10"/>
        <rFont val="Calibri"/>
        <family val="2"/>
      </rPr>
      <t>#2,5mm²</t>
    </r>
    <r>
      <rPr>
        <sz val="10"/>
        <rFont val="Calibri"/>
        <family val="2"/>
      </rPr>
      <t xml:space="preserve"> flexível HF (Não Halogenado), 70°C  450/750V AFUMEX, AFITOX ou similar </t>
    </r>
  </si>
  <si>
    <t>4.5</t>
  </si>
  <si>
    <t>Caixa de passagem c/ tampa cega tipo condulete diam 20mm(3/4")</t>
  </si>
  <si>
    <t>4.6</t>
  </si>
  <si>
    <t>4.7</t>
  </si>
  <si>
    <t xml:space="preserve"> </t>
  </si>
  <si>
    <t>ILUMINAÇÃO, TOMADAS E AR CONDICIONADO</t>
  </si>
  <si>
    <t>Realocar luminária com duas lâmpadas tubulares LED 18W de sobrepor para retaguarda</t>
  </si>
  <si>
    <t xml:space="preserve">Módulo Autônomo de emergência com dois faróis de 32Led´s cada e bateria 12v-7Ah com extensão para instalação dos faróis em separado na sala do Autoatendimento + suporte metálico p/ fixação da bateria </t>
  </si>
  <si>
    <r>
      <t xml:space="preserve">Canaleta metálica branca </t>
    </r>
    <r>
      <rPr>
        <b/>
        <sz val="10"/>
        <rFont val="Calibri"/>
        <family val="2"/>
        <scheme val="minor"/>
      </rPr>
      <t xml:space="preserve">"X". </t>
    </r>
    <r>
      <rPr>
        <sz val="10"/>
        <rFont val="Calibri"/>
        <family val="2"/>
        <scheme val="minor"/>
      </rPr>
      <t>Retirar todos os eletrodutos da sala e descartar.</t>
    </r>
  </si>
  <si>
    <t>Suporte soquete G-13 para lâmpadas T8 em policarbonato com tratamento anti-uv, tipo engate rápido com rotor de segurança, contatos em bronze fosforoso, anti-vibratório, marca LALUX modelo T8 (www.targetiluminação.com.br), LUMIN G13 (www.ginawa.com), ou equivalente.</t>
  </si>
  <si>
    <t>Canaleta alumínio 73x25 dupla c/ tampa de encaixe - branca</t>
  </si>
  <si>
    <t>Caixa de alumínio 100x100x50mm com altura específica para canaleta 73x25mm</t>
  </si>
  <si>
    <t>Derivação saída 3 eletrodutos 1" p/Canaleta de Alumínio de 73x25mm</t>
  </si>
  <si>
    <t>Spiral tube para organizar os cabos nas mesas BRANCO</t>
  </si>
  <si>
    <t>Cabo UTP, 4 pares 24AWG LSZH  para rede Lógica (Não Halogenado) - Categoria 5e. Para instalação ponto de rede na sala do Nobreak E PL Cofre.</t>
  </si>
  <si>
    <t>Conector RJ45 Macho Cat. 5e para crimpar cabo no rack e ligar direto ao Switch.</t>
  </si>
  <si>
    <t>5.10</t>
  </si>
  <si>
    <t>5.11</t>
  </si>
  <si>
    <t>5.12</t>
  </si>
  <si>
    <t>Módulo Autônomo de emergência com dois faróis de 32 Led´s cada com bateria 12V-7Ah c/ suporte metálico p/ fixação da bateria (Nova infra na Sala Cofre)</t>
  </si>
  <si>
    <t>Caixa de passagem c/ tampa com tomada 2P+T tipo condulete diam 20mm(3/4") (Antessala Cofre)</t>
  </si>
  <si>
    <t xml:space="preserve">INFRAESTRUTURA PLATAFORMA elétrica/lógica/telefonia </t>
  </si>
  <si>
    <t xml:space="preserve">Cabo de cobre unipolar #2,5mm² flexível HF (Não Halogenado), 70°C  450/750V AFUMEX, AFITOX ou similar </t>
  </si>
  <si>
    <t>Cabo UTP, 4 pares 24AWG LSZH  para rede Lógica (Não Halogenado) - Categoria 5e.</t>
  </si>
  <si>
    <t>patch cord verde 3 mts para as mesas</t>
  </si>
  <si>
    <t>patch cord azul 3 mts para as mesas</t>
  </si>
  <si>
    <t>Cabo tipo PP 3x1,5mm² para as extensões elétricas</t>
  </si>
  <si>
    <t>Plug  tipo Macho novo padrão 10A.</t>
  </si>
  <si>
    <t>Sensor de Presença para interruptor de Embutir (Instalar no lugar do interruptor nos banheiros PNE).</t>
  </si>
  <si>
    <t>7.4</t>
  </si>
  <si>
    <t>7.5</t>
  </si>
  <si>
    <t>7.6</t>
  </si>
  <si>
    <t>8.3</t>
  </si>
  <si>
    <t>8.4</t>
  </si>
  <si>
    <t>8.5</t>
  </si>
  <si>
    <t>8.6</t>
  </si>
  <si>
    <t>8.7</t>
  </si>
  <si>
    <r>
      <t xml:space="preserve">Duto SLIM - </t>
    </r>
    <r>
      <rPr>
        <sz val="10"/>
        <rFont val="Calibri"/>
        <family val="2"/>
      </rPr>
      <t>(CINZA)</t>
    </r>
  </si>
  <si>
    <r>
      <t xml:space="preserve">Adaptador porta equipamento para duto SLIM </t>
    </r>
    <r>
      <rPr>
        <sz val="10"/>
        <rFont val="Calibri"/>
        <family val="2"/>
      </rPr>
      <t xml:space="preserve">(CINZA) </t>
    </r>
  </si>
  <si>
    <t>III</t>
  </si>
  <si>
    <t>INSTALAÇÕES MECÂNICAS</t>
  </si>
  <si>
    <t>1.</t>
  </si>
  <si>
    <r>
      <t xml:space="preserve">Painel de LED SOBREPOR </t>
    </r>
    <r>
      <rPr>
        <b/>
        <sz val="10"/>
        <rFont val="Calibri"/>
        <family val="2"/>
        <scheme val="minor"/>
      </rPr>
      <t>REDONDO</t>
    </r>
    <r>
      <rPr>
        <sz val="10"/>
        <rFont val="Calibri"/>
        <family val="2"/>
        <scheme val="minor"/>
      </rPr>
      <t xml:space="preserve"> 20W, Bivolt, </t>
    </r>
    <r>
      <rPr>
        <b/>
        <sz val="10"/>
        <rFont val="Calibri"/>
        <family val="2"/>
        <scheme val="minor"/>
      </rPr>
      <t>IP65</t>
    </r>
    <r>
      <rPr>
        <sz val="10"/>
        <rFont val="Calibri"/>
        <family val="2"/>
        <scheme val="minor"/>
      </rPr>
      <t>, Branco Frio 6500K, Save Energy (Marquise). Retirar luminárias existentes e descartar.</t>
    </r>
  </si>
  <si>
    <t>Destinação de resíduos com entrega de Manifesto de Transporte de Resíduos e o Recibo de Destinação de Resíduos por empresa licenciada</t>
  </si>
  <si>
    <t>Eletroduto ferro diâmetro 20 mm (3/4")</t>
  </si>
  <si>
    <t>Lâmpada tubular LED T8 18W, com difusor em policarbonato leitoso anti-ofuscamento, 18W (1200mm/2000lm), 4000K branco neutro, IRC&gt;80, FP 0,95, IP 40, 25.000h, ângulo de abertura de 125°, cabeceira em policarbonato branco anti-uv e anti-chamas, 127/220V, base G-13, modelo TUBO LED HF BL-168 HF 18W da INTRAL, garantia 2 anos, ou similar.</t>
  </si>
  <si>
    <r>
      <t xml:space="preserve">Lâmpada tubular LED T8 9W, com difusor em policarbonato leitoso anti-ofuscamento, 18W </t>
    </r>
    <r>
      <rPr>
        <b/>
        <sz val="10"/>
        <rFont val="Calibri"/>
        <family val="2"/>
        <scheme val="minor"/>
      </rPr>
      <t>(1200mm/2000lm)</t>
    </r>
    <r>
      <rPr>
        <sz val="10"/>
        <rFont val="Calibri"/>
        <family val="2"/>
        <scheme val="minor"/>
      </rPr>
      <t xml:space="preserve">, </t>
    </r>
    <r>
      <rPr>
        <b/>
        <sz val="10"/>
        <rFont val="Calibri"/>
        <family val="2"/>
        <scheme val="minor"/>
      </rPr>
      <t>4</t>
    </r>
    <r>
      <rPr>
        <b/>
        <u/>
        <sz val="10"/>
        <rFont val="Calibri"/>
        <family val="2"/>
        <scheme val="minor"/>
      </rPr>
      <t>000K</t>
    </r>
    <r>
      <rPr>
        <sz val="10"/>
        <rFont val="Calibri"/>
        <family val="2"/>
        <scheme val="minor"/>
      </rPr>
      <t xml:space="preserve"> branco neutro, IRC&gt;80, FP 0,95, IP 40, 25.000h, ângulo de abertura de 125°, cabeceira em policarbonato branco anti-uv e anti-chamas, 127/220V, base G-13, modelo TUBO LED HF BL-168 HF 9W da INTRAL, garantia 2 anos, ou similar.</t>
    </r>
  </si>
  <si>
    <r>
      <t xml:space="preserve">Porta Equipamento Ref. DT.63440.10 com, </t>
    </r>
    <r>
      <rPr>
        <b/>
        <sz val="10"/>
        <rFont val="Calibri"/>
        <family val="2"/>
        <scheme val="minor"/>
      </rPr>
      <t>DUAS</t>
    </r>
    <r>
      <rPr>
        <sz val="10"/>
        <rFont val="Calibri"/>
        <family val="2"/>
        <scheme val="minor"/>
      </rPr>
      <t xml:space="preserve"> tomadas tipo bloco NBR.20A Ref. DT.99230.20 (PRETO), mais </t>
    </r>
    <r>
      <rPr>
        <b/>
        <sz val="10"/>
        <rFont val="Calibri"/>
        <family val="2"/>
        <scheme val="minor"/>
      </rPr>
      <t>DOIS</t>
    </r>
    <r>
      <rPr>
        <sz val="10"/>
        <rFont val="Calibri"/>
        <family val="2"/>
        <scheme val="minor"/>
      </rPr>
      <t xml:space="preserve"> RJ.45 Ref. QM 99040.00 – Cat. 5e ou similar (Identificar com EExx e PLxx conforme circuito existente em adesivo em poliéster autocolante funid.do branco e letras pretas) para Mesas e Impressoras</t>
    </r>
  </si>
  <si>
    <t>Suporte para canaleta de alumínio p/três blocos com duas tomadas tipo bloco NBR 20A (AZUL) mais um bloco cego na cor branca (Identificar com EExx conforme circuito existente em adesivo em poliéster autocolante funid.do branco e letras pretas).</t>
  </si>
  <si>
    <r>
      <rPr>
        <b/>
        <sz val="10"/>
        <rFont val="Calibri"/>
        <family val="2"/>
        <scheme val="minor"/>
      </rPr>
      <t>Sensor de presença</t>
    </r>
    <r>
      <rPr>
        <sz val="10"/>
        <rFont val="Calibri"/>
        <family val="2"/>
        <scheme val="minor"/>
      </rPr>
      <t xml:space="preserve"> omnidirecional  c/retardo 10 min, 220V/127V, 250VA. Retirar interruptor e instalar tampa cega. (Corredor da retaguarda e banheiros)</t>
    </r>
  </si>
  <si>
    <t>Rack das Operadoras - padrão 19" tipo gabinete fechado, porta acrílico com chave, próprio para cabeamento estruturado de 16 Us, profundidade 570mm livres internamente, fixado na parede com 04 bandejas de 04 apoios e 64 conjuntos de parafusos porca/gaiola</t>
  </si>
  <si>
    <t>Identificar o Rack dos ativos do banco, os patch panels e pontos lógicos e telefônicos "PLxx" e "PTxx" conforme Memorial Descritivo. Instalar a 0,40 m do chão.</t>
  </si>
  <si>
    <t>Suporte para canaleta de alumínio p/três blocos com duas tomadas tipo bloco NBR 20A (PRETA) mais um bloco cego na cor branca (Identificar com EExx conforme circuito existente em adesivo em poliéster autocolante funid.do branco e letras pretas).</t>
  </si>
  <si>
    <t>DEMOLIÇÃO / REMANEJAMENTO / REMOÇÃO</t>
  </si>
  <si>
    <t>mês</t>
  </si>
  <si>
    <t>Engenheiro ou arquiteto júnior, com encargos complementares - 10 horas semanais</t>
  </si>
  <si>
    <t>Recuperação de fissuras com tela nylon</t>
  </si>
  <si>
    <t>ALVENARIAS</t>
  </si>
  <si>
    <t>DIVISÓRIAS / PAINÉIS / FORROS</t>
  </si>
  <si>
    <t>9.1</t>
  </si>
  <si>
    <t>10.1</t>
  </si>
  <si>
    <t>11.1</t>
  </si>
  <si>
    <r>
      <t xml:space="preserve"> m</t>
    </r>
    <r>
      <rPr>
        <vertAlign val="superscript"/>
        <sz val="8"/>
        <rFont val="Arial"/>
        <family val="2"/>
      </rPr>
      <t>2</t>
    </r>
  </si>
  <si>
    <r>
      <t xml:space="preserve"> m</t>
    </r>
    <r>
      <rPr>
        <vertAlign val="superscript"/>
        <sz val="10"/>
        <rFont val="Arial"/>
        <family val="2"/>
      </rPr>
      <t>2</t>
    </r>
  </si>
  <si>
    <t>10.2</t>
  </si>
  <si>
    <t>10.3</t>
  </si>
  <si>
    <t>10.4</t>
  </si>
  <si>
    <t>Remoção de divisória leve</t>
  </si>
  <si>
    <t>Remoção de programação visual interna, inclusive porta cartazes</t>
  </si>
  <si>
    <t>Demolição de piso cerâmico (peças do banheiro feminino e em frente ao corredor)</t>
  </si>
  <si>
    <t>Abertura e enchimento de rasgos em alvenaria e concreto para passagem de tubulações diversas (passagem de exaustão do banheiro da sala afinidade)</t>
  </si>
  <si>
    <t>PAVIMENTAÇÃO / PISOS ELEVADOS</t>
  </si>
  <si>
    <t>Piso cerâmico (recomposição conforme modelo existente no banheiro feminino e em frente ao corredor)</t>
  </si>
  <si>
    <t>Pintura acrílica, 02 demãos, sem emassamento sobre alvenarias internas/externas (Ref. branco neve)</t>
  </si>
  <si>
    <t>Pintura a óleo ou esmalte sintético em esquadria metálica, 02 demãos (porta em grade da antessala cofre e porta sala cofre)</t>
  </si>
  <si>
    <t>Pintura látex PVA, 02 demãos, sem emassamento, sobre forro/parede de gesso (tetos banheiros, teto copa, corredor), (Ref. branco neve)</t>
  </si>
  <si>
    <t>Pintura a óleo ou esmalte sintético em esquadrias de madeira, 02 demãos, com emassamento (portas novas e parte giratoria da PGDM)</t>
  </si>
  <si>
    <t>VIDRAÇARIA</t>
  </si>
  <si>
    <t>Vidro liso transparente 6mm, colocado em caixilhos com ou sem baguetes, instalação com gaxeta (esquadrias SAA)</t>
  </si>
  <si>
    <t>Sanca de gesso (recomposição)</t>
  </si>
  <si>
    <t>Divisória de gesso acartonado para parede interna, simples, espessura final 100mm (alturas indicadas em leiaute)</t>
  </si>
  <si>
    <t>CARPINTARIA / MARCENARIA / MOBILIÁRIO</t>
  </si>
  <si>
    <t>Porta interna de madeira semi-oca, de uma folha com batente, guarnição e ferragem, 80x210cm</t>
  </si>
  <si>
    <t>Porta interna de madeira semi-oca, de uma folha com batente, guarnição e ferragem, 90x210cm</t>
  </si>
  <si>
    <t>Adesivo padrão - A2PO passa objetos</t>
  </si>
  <si>
    <t>Adesivo padrão - A1LP (PGDM)</t>
  </si>
  <si>
    <t>Placa indicativa em acrílico padrão Banrisul, suspensa, tamanho 520x140mm</t>
  </si>
  <si>
    <t>Placa indicativa em acrílico padrão Banrisul, suspensa, tamanho 590x320mm</t>
  </si>
  <si>
    <t>PS4 - PREFERENCIAL</t>
  </si>
  <si>
    <t>Placa indicativa para espaço afinidade, colada</t>
  </si>
  <si>
    <t>PS5 - ATPF</t>
  </si>
  <si>
    <t>PS6 - ATPJ</t>
  </si>
  <si>
    <t>PS7 - NPF</t>
  </si>
  <si>
    <t>PS8 - NPJ</t>
  </si>
  <si>
    <t>PS10 - GG</t>
  </si>
  <si>
    <t>PS11 - GA</t>
  </si>
  <si>
    <t>Adesivo em Vinil, conforme imagem existente</t>
  </si>
  <si>
    <t>Porta cartaz padrão para informativos</t>
  </si>
  <si>
    <t>Porta cartaz padrão para tarifas</t>
  </si>
  <si>
    <t>Porta cartaz padrão tipo totem</t>
  </si>
  <si>
    <t>Emassamento de superfície, 02 demãos de massa à base de PVA  (incluindo alisamento das paredes internas da sala Afinidade)</t>
  </si>
  <si>
    <t>Pintura acrílica, 02 demãos, sem emassamento sobre alvenarias internas/externas (Ref. Suvinil Cinza Crômio) - paredes indicadas em leiaute</t>
  </si>
  <si>
    <t>Pintura do rejunte na cor branca, com tinta específica (nas partes com azulejos brancos do banheiro afinidade)</t>
  </si>
  <si>
    <t>11.2</t>
  </si>
  <si>
    <t>10.4.1</t>
  </si>
  <si>
    <t>10.5</t>
  </si>
  <si>
    <t>10.5.1</t>
  </si>
  <si>
    <t>10.5.2</t>
  </si>
  <si>
    <t>10.5.3</t>
  </si>
  <si>
    <t>10.5.4</t>
  </si>
  <si>
    <t>10.5.5</t>
  </si>
  <si>
    <t>10.5.6</t>
  </si>
  <si>
    <t>10.6</t>
  </si>
  <si>
    <t>10.7</t>
  </si>
  <si>
    <t>10.8</t>
  </si>
  <si>
    <t>10.9</t>
  </si>
  <si>
    <t>Remoção/desinstalação de módulo de caixa para recolhimento</t>
  </si>
  <si>
    <t>Forro acústico de Fibra Mineral Removível, modulação 625x625x15mm, apoiados em perfis metálicos tipo "T" suspensos por perfis rígidos - ref. Armstrong, Sahara</t>
  </si>
  <si>
    <r>
      <t xml:space="preserve">2. ENDEREÇO DE EXECUÇÃO/ENTREGA: </t>
    </r>
    <r>
      <rPr>
        <sz val="10"/>
        <rFont val="Calibri"/>
        <family val="2"/>
        <scheme val="minor"/>
      </rPr>
      <t>Rua Pres. Nereu Ramos, 69 - Florianópolis/SC</t>
    </r>
  </si>
  <si>
    <r>
      <t xml:space="preserve">3. PRAZO DE EXECUÇÃO/ENTREGA: </t>
    </r>
    <r>
      <rPr>
        <sz val="10"/>
        <rFont val="Calibri"/>
        <family val="2"/>
        <scheme val="minor"/>
      </rPr>
      <t>30 dias corridos</t>
    </r>
  </si>
  <si>
    <r>
      <t xml:space="preserve">Spot </t>
    </r>
    <r>
      <rPr>
        <b/>
        <sz val="10"/>
        <rFont val="Calibri"/>
        <family val="2"/>
        <scheme val="minor"/>
      </rPr>
      <t>9W</t>
    </r>
    <r>
      <rPr>
        <sz val="10"/>
        <rFont val="Calibri"/>
        <family val="2"/>
        <scheme val="minor"/>
      </rPr>
      <t xml:space="preserve"> LED Dicróica direcionável </t>
    </r>
    <r>
      <rPr>
        <b/>
        <sz val="10"/>
        <rFont val="Calibri"/>
        <family val="2"/>
        <scheme val="minor"/>
      </rPr>
      <t xml:space="preserve">REDONDO </t>
    </r>
    <r>
      <rPr>
        <sz val="10"/>
        <rFont val="Calibri"/>
        <family val="2"/>
        <scheme val="minor"/>
      </rPr>
      <t>de Embutir Branco Frio 6000k (Corredor interno)</t>
    </r>
  </si>
  <si>
    <t>Luminária PLAFON LEDs PIXEL, 33,6W, 3000K, Bivolt, 470X470X70mm , Marca NEWLINE - ref. 492LED3 ou semelhante.</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</si>
  <si>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DOIS</t>
    </r>
    <r>
      <rPr>
        <sz val="10"/>
        <rFont val="Calibri"/>
        <family val="2"/>
        <scheme val="minor"/>
      </rPr>
      <t xml:space="preserve"> módulos em ABS com INTERRUPTOR DUPLO</t>
    </r>
  </si>
  <si>
    <t>ILUMINAÇÃO E TOMADAS SALA AFINIDADE</t>
  </si>
  <si>
    <t>1.14.1</t>
  </si>
  <si>
    <t>Luminária de embutir em PAINEL LED (4.000K), 620x620mm, com moldura de alumínio na cor branca. IRC&gt;80%, Difusor em OS (poliestireno), fluxo luminoso 3600 lumens, bivolt , VIDA ÚTIL 50.000,  Ref.: FPE-168 da Intral ou equivalentes técnicos.</t>
  </si>
  <si>
    <t>1.14.2</t>
  </si>
  <si>
    <t>Luminária de embutir em PAINEL LED (4.000K), 300x300mm, com moldura de alumínio na cor branca. IRC&gt;80%, Difusor em OS (poliestireno), fluxo luminoso, bivolt , VIDA ÚTIL 50.000,  Ref.: FPE-168 da Intral ou equivalentes técnicos.</t>
  </si>
  <si>
    <t>1.14.3</t>
  </si>
  <si>
    <t>Lâmpada Bulboled 9W, 4000 K.</t>
  </si>
  <si>
    <t>1.14.4</t>
  </si>
  <si>
    <t>Luminária Plafon Branca, quadrada, de SOBREPOR, 25W, 6000K, diâmetro 30 cm. Retirar e descartar a luminária existente.</t>
  </si>
  <si>
    <t>1.14.5</t>
  </si>
  <si>
    <t>1.14.6</t>
  </si>
  <si>
    <t>1.14.7</t>
  </si>
  <si>
    <t xml:space="preserve">Cabo de cobre PP Cordplast 3x#1,5mm²  HF  (Não Halogenado) 70°C 450/750V AFITOX/AFUMEX ou similar. </t>
  </si>
  <si>
    <t>1.14.8</t>
  </si>
  <si>
    <t>1.14.9</t>
  </si>
  <si>
    <t>Perfilado 38x38mm chapa #18</t>
  </si>
  <si>
    <t>1.14.10</t>
  </si>
  <si>
    <t>Suporte longo para perfilado 38x38mm</t>
  </si>
  <si>
    <t>1.14.11</t>
  </si>
  <si>
    <t xml:space="preserve">Emendas Internas ("I", "L") para perfilado 38x38mm  </t>
  </si>
  <si>
    <t>1.14.12</t>
  </si>
  <si>
    <t>Derivação lateral para eletroduto 3/4"</t>
  </si>
  <si>
    <t>1.14.13</t>
  </si>
  <si>
    <t>Vergalhão rosca total 1/4"</t>
  </si>
  <si>
    <t>1.14.14</t>
  </si>
  <si>
    <t>Chumbador rosca interna 1/4"</t>
  </si>
  <si>
    <t>1.14.15</t>
  </si>
  <si>
    <t xml:space="preserve">Parafusos, porcas e arruelas para perfilados/eletrocalha </t>
  </si>
  <si>
    <t>1.14.16</t>
  </si>
  <si>
    <r>
      <t xml:space="preserve">Canaleta metálica branca </t>
    </r>
    <r>
      <rPr>
        <b/>
        <sz val="10"/>
        <rFont val="Calibri"/>
        <family val="2"/>
        <scheme val="minor"/>
      </rPr>
      <t>"X"</t>
    </r>
    <r>
      <rPr>
        <sz val="10"/>
        <rFont val="Calibri"/>
        <family val="2"/>
        <scheme val="minor"/>
      </rPr>
      <t xml:space="preserve"> metálica branca </t>
    </r>
  </si>
  <si>
    <t>1.14.17</t>
  </si>
  <si>
    <r>
      <t xml:space="preserve">Porta Equipamento para canaleta metálica branca </t>
    </r>
    <r>
      <rPr>
        <b/>
        <sz val="10"/>
        <rFont val="Calibri"/>
        <family val="2"/>
        <scheme val="minor"/>
      </rPr>
      <t>"X"</t>
    </r>
    <r>
      <rPr>
        <sz val="10"/>
        <rFont val="Calibri"/>
        <family val="2"/>
        <scheme val="minor"/>
      </rPr>
      <t xml:space="preserve"> para DOIS módulos em ABS com DUAS TECLAS para INTERRUPTOR.</t>
    </r>
  </si>
  <si>
    <t>1.14.18</t>
  </si>
  <si>
    <r>
      <t xml:space="preserve">Porta Equipamento para canaleta metálica branca </t>
    </r>
    <r>
      <rPr>
        <b/>
        <sz val="10"/>
        <rFont val="Calibri"/>
        <family val="2"/>
        <scheme val="minor"/>
      </rPr>
      <t>"X"</t>
    </r>
    <r>
      <rPr>
        <sz val="10"/>
        <rFont val="Calibri"/>
        <family val="2"/>
        <scheme val="minor"/>
      </rPr>
      <t xml:space="preserve"> para DOIS módulos em ABS com UMA TOMADA 2P+T para ILUM. DE EMERGÊNCIA.</t>
    </r>
  </si>
  <si>
    <t>1.14.19</t>
  </si>
  <si>
    <t>1.14.20</t>
  </si>
  <si>
    <r>
      <t>Tampa terminal para canaleta</t>
    </r>
    <r>
      <rPr>
        <b/>
        <sz val="10"/>
        <rFont val="Calibri"/>
        <family val="2"/>
        <scheme val="minor"/>
      </rPr>
      <t xml:space="preserve"> </t>
    </r>
    <r>
      <rPr>
        <sz val="10"/>
        <rFont val="Calibri"/>
        <family val="2"/>
        <scheme val="minor"/>
      </rPr>
      <t>metálica branca</t>
    </r>
    <r>
      <rPr>
        <b/>
        <sz val="10"/>
        <rFont val="Calibri"/>
        <family val="2"/>
        <scheme val="minor"/>
      </rPr>
      <t xml:space="preserve"> "X"</t>
    </r>
    <r>
      <rPr>
        <sz val="10"/>
        <rFont val="Calibri"/>
        <family val="2"/>
        <scheme val="minor"/>
      </rPr>
      <t xml:space="preserve"> - Branca</t>
    </r>
  </si>
  <si>
    <t>1.14.21</t>
  </si>
  <si>
    <t>Caixa de alumínio 100x100x50mm com altura específica para canaleta 73x25mm ( Ilum. Emergência e Café)</t>
  </si>
  <si>
    <t>1.14.22</t>
  </si>
  <si>
    <t>Eletroduto ferro diâmetro 25 mm pintado de branco onde for aparente</t>
  </si>
  <si>
    <t>1.14.23</t>
  </si>
  <si>
    <t>Caixa de passagem c/ tampa cega tipo condulete diam 25mm pintado de branco onde for aparente</t>
  </si>
  <si>
    <t>1.14.24</t>
  </si>
  <si>
    <r>
      <t xml:space="preserve">Porta Equipamento Ref. DT.63440.10 com, </t>
    </r>
    <r>
      <rPr>
        <b/>
        <sz val="10"/>
        <rFont val="Calibri"/>
        <family val="2"/>
        <scheme val="minor"/>
      </rPr>
      <t>DUAS</t>
    </r>
    <r>
      <rPr>
        <sz val="10"/>
        <rFont val="Calibri"/>
        <family val="2"/>
        <scheme val="minor"/>
      </rPr>
      <t xml:space="preserve"> tomadas tipo bloco NBR.20A Ref. DT.99230.20 (PRETO), mais </t>
    </r>
    <r>
      <rPr>
        <b/>
        <sz val="10"/>
        <rFont val="Calibri"/>
        <family val="2"/>
        <scheme val="minor"/>
      </rPr>
      <t>DOIS</t>
    </r>
    <r>
      <rPr>
        <sz val="10"/>
        <rFont val="Calibri"/>
        <family val="2"/>
        <scheme val="minor"/>
      </rPr>
      <t xml:space="preserve"> RJ.45 Ref. QM 99040.00 – Cat. 5e ou similar (Identificar com EExx e PLxx conforme circuito existente em adesivo em poliéster autocolante funid.do branco e letras pretas) para ponto futuro.</t>
    </r>
  </si>
  <si>
    <t>1.14.25</t>
  </si>
  <si>
    <t>Suporte para canaleta de alumínio p/três blocos com duas tomadas tipo bloco NBR 20A (AZUL) mais um bloco cego na cor branca (Identificar com EExx conforme circuito existente em adesivo em poliéster autocolante funid.do branco e letras pretas). Instalar ao lado do ponto futuro</t>
  </si>
  <si>
    <t>1.16</t>
  </si>
  <si>
    <t>1.17</t>
  </si>
  <si>
    <t>Curva 90º metálica especifica de canaleta de alumínio -73x25mm</t>
  </si>
  <si>
    <t>1.18</t>
  </si>
  <si>
    <t>1.19</t>
  </si>
  <si>
    <t>1.20</t>
  </si>
  <si>
    <t>Suporte para canaleta de alumínio p/três blocos sendo dois bloco c/RJ.45 e mais um blocos cego, na cor branca (Identificar com PTxx, PLxx conforme circuito existente em adesivo em poliéster autocolante funid.do branco e letras pretas).</t>
  </si>
  <si>
    <t>1.21</t>
  </si>
  <si>
    <t>1.22</t>
  </si>
  <si>
    <t>1.23</t>
  </si>
  <si>
    <t>1.24</t>
  </si>
  <si>
    <t>1.25</t>
  </si>
  <si>
    <t>1.26</t>
  </si>
  <si>
    <t xml:space="preserve">Caixa de passagem c/ tampa cega tipo condulete diam 25mm pintado de branco </t>
  </si>
  <si>
    <t>1.27</t>
  </si>
  <si>
    <t>Caixa de passagem c/ tampa cega tipo condulete diam 25mm pintado de branco com interruptor simples, duplo e triplo</t>
  </si>
  <si>
    <t>1.28</t>
  </si>
  <si>
    <t>Fita Isolante preta rolo 10 m.</t>
  </si>
  <si>
    <t xml:space="preserve">Suporte para canaleta de alumínio p/três blocos sendo dois bloco c/RJ.45 e mais um blocos cego, na cor branca (Identificar com PTxx, PLxx conforme circuito existente em adesivo em poliéster autocolante funid.do branco e letras pretas) </t>
  </si>
  <si>
    <t>INFRAESTRUTURA TV CORPORATIVA PLATAFORMA</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</si>
  <si>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TRÊS</t>
    </r>
    <r>
      <rPr>
        <sz val="10"/>
        <rFont val="Calibri"/>
        <family val="2"/>
        <scheme val="minor"/>
      </rPr>
      <t xml:space="preserve"> módulos em ABS com DUAS tomadas tipo bloco NBR 20A e UM com RJ45</t>
    </r>
    <r>
      <rPr>
        <sz val="10"/>
        <rFont val="Calibri"/>
        <family val="2"/>
        <scheme val="minor"/>
      </rPr>
      <t>.</t>
    </r>
  </si>
  <si>
    <t>PONTO LÓGICO COFRE, NOBREAK E DOIS PONTOS WI-FI</t>
  </si>
  <si>
    <t>Eletroduto ferro diâmetro 25 mm pintado de branco.</t>
  </si>
  <si>
    <t>Caixa de passagem condulete diâm. 25 mm com tampa cega pintado de branco.</t>
  </si>
  <si>
    <t>Caixa de passagem condulete diâm. 25 mm com tampa e com RJ45 Fêmea.</t>
  </si>
  <si>
    <t>AUTOMATIZAÇÃO CD TIMER, INFRA PARA COMANDO DO AR COND. E PONTO SUPER FULL</t>
  </si>
  <si>
    <t>Cabo para alarme  CCI de 10 vias na cor branca em PVC, condutores de bitola 0,5mm2 em cobre eletrolítico estanhados, isolação PVC  cores sólidas. Para interligação do Módulo da Central de Alarme com a caixa de comando do CD TIMER na retaguarda dos ATMs.</t>
  </si>
  <si>
    <t>Disjuntor monopolar 4,5kA - 20A -  Curva C tipo 5SL1 Siemens ou equivalente</t>
  </si>
  <si>
    <t>Eletroduto ferro diâmetro 25 mm</t>
  </si>
  <si>
    <r>
      <t>Conector passagem SAK poliamida bege com parafusos para cabos até #2,5mm2 (</t>
    </r>
    <r>
      <rPr>
        <b/>
        <sz val="10"/>
        <rFont val="Calibri"/>
        <family val="2"/>
      </rPr>
      <t>CD-TIMER</t>
    </r>
    <r>
      <rPr>
        <sz val="10"/>
        <rFont val="Calibri"/>
        <family val="2"/>
      </rPr>
      <t>).</t>
    </r>
  </si>
  <si>
    <r>
      <t>Trilho fixação galvanizado liso DIN 35mm para instalação de conectores tipo SAK, contator DR, disjuntor. (</t>
    </r>
    <r>
      <rPr>
        <b/>
        <sz val="10"/>
        <rFont val="Calibri"/>
        <family val="2"/>
      </rPr>
      <t>CD-TIMER</t>
    </r>
    <r>
      <rPr>
        <sz val="10"/>
        <rFont val="Calibri"/>
        <family val="2"/>
      </rPr>
      <t>).</t>
    </r>
  </si>
  <si>
    <t>Timer programável Bivolt COEL RSTS20</t>
  </si>
  <si>
    <t>Contactora WEG CWM25 A - Ar Condicionado</t>
  </si>
  <si>
    <t>Fechadura Digital modelo FR 201, Marca Intelbras ou semelhante.</t>
  </si>
  <si>
    <t>SUBTOTAL INFRAESTRUTURA ELÉTRICA</t>
  </si>
  <si>
    <t xml:space="preserve">Fornecer e instalar condicionador de ar split tipo cassete inverter 24.000btu/h ciclo reverso (unidade condensadora e evaporadora) Ref.: AT-W24GPLP0                </t>
  </si>
  <si>
    <t>Adesivo para tubo de espuma elastomérica - Lata 900ml - ref. Armacell Armaflex 520</t>
  </si>
  <si>
    <t>Amortecedor de vibração em borracha/neoprene (calço), (100x100x100)mm</t>
  </si>
  <si>
    <t>Caixa de passagem com dreno para Split, em PVC de embutir na parede - ref. Polar CPP005U</t>
  </si>
  <si>
    <t>Fita adesiva de espuma elastomérica (50x3)mm rolo de 15m - ref. Armacell Cinta AF</t>
  </si>
  <si>
    <t>Fita adesiva metalizada - rolo (50m x 48mm) - ref. Multivac</t>
  </si>
  <si>
    <t xml:space="preserve">Solda Foscoper </t>
  </si>
  <si>
    <t>kg</t>
  </si>
  <si>
    <t>Interligações elétricas e de comando (cabo pp Evaporadora e condensadora) para instalações até 15metros</t>
  </si>
  <si>
    <t>Gás refrigerante R-410A</t>
  </si>
  <si>
    <t>Nitrogênio para pressurização e limpeza</t>
  </si>
  <si>
    <t>Fornecer e instalar suporte novo para condensadora feito de chapa de aço inox 304 para utilização em local sujeito a corrosão/oxidação pela maresia ou ambiente externo corrosivo, incluindo calço antivibração. Todos os acessórios do suporte ( parafuso, porca, arruela, etc) também devem ser de aço inox 304.
OBS: Cada conjunto de suporte deve suportar o peso(carga) de uma condensadora 24000 Btu/h  ( aproximadamente 70 kg). 
Ref. Modelo 600PIR Suporte para Condensadora Split até 70kg/Par 600mm Perfil U Aço Inox 304 Compatível com condensadora 24.000 BTUs e Carga Compatível até 70 Kg  da Marca EOS Suportes ou equivalente</t>
  </si>
  <si>
    <t>Par de suporte para ar condicionado do tipo split (unidade evaporadora)</t>
  </si>
  <si>
    <t>Grade para proteção de condensadora, pintada na cor branco, com abertura para acesso à manutenção. Fornecer com cadeado.</t>
  </si>
  <si>
    <t>m²</t>
  </si>
  <si>
    <t>Tubo de espuma elastomérica flexível 3/8" - ref. Armacell Armaflex AF M-10</t>
  </si>
  <si>
    <t>Tubo de espuma elastomérica flexível 5/8" - ref. Armacell Armaflex AF M-15</t>
  </si>
  <si>
    <t>Tubo de cobre flexível sem costura 3/8" - 0,79mm (0,193kg/m) - ref. Eluma</t>
  </si>
  <si>
    <t>Tubo de cobre flexível sem costura 5/8" - 0,79mm (0,333kg/m) - ref. Eluma</t>
  </si>
  <si>
    <t xml:space="preserve">Fornecer e instalar tubo soldável de PVC marrrom , com conexões diâmetro 25 mm </t>
  </si>
  <si>
    <t>Fornecer e instalar isolamento térmico borracha elastomérica 9mm espessura para tubo de PVC  diâmetro 25 mm</t>
  </si>
  <si>
    <t>Fornecer e instalar Ventilador/exaustor centrífugo em linha, D=100mm, V=187m³/h - ref. Multivac Turbo 100            OBS: É o exaustor para banheiro do setor Afinidade</t>
  </si>
  <si>
    <t>Fornecer e instalar Grelha de retorno, sem registro, 185x185 mm, com caixa plenum e colarinho 100 mm , com aletas fixas, pintadas em branco. OBS: É a grelha que ficará no teto dentro do sanitário do setor Afinidade</t>
  </si>
  <si>
    <t xml:space="preserve">Fornecer e instalar  Grelha externa Auto-Fechante largura: 187 mm e altura: 187 mm  p/Duto 150 mm  C/Tela de proteção contra-insetos.utilizada para saída de ar, para sistemas de exaustão ou para exaustores de banheiro. - ref. Mod: GVAFT-150  </t>
  </si>
  <si>
    <t>Duto, sem isolamento térmico,  em tubo PVC, 150 mm, com transformações, curvas , suportes e vedações, instalado. OBS: Duto em tubo de pvc liso (menor perda de carga) para descarga de ar do exaustor do sanitário do setor Afinidade</t>
  </si>
  <si>
    <t>SUBTOTAL INSTALAÇÕES MECÂNICAS</t>
  </si>
  <si>
    <t>Cabo de cobre unipolar #2,5mm² flexível HF (Não Halogenado), 70°C  450/750V AFUMEX, AFITOX ou similar (Utilizar para iluminação e exaustor do banheiro)</t>
  </si>
  <si>
    <t>Cabo de cobre unipolar #4,0mm² flexível HF (Não Halogenado), 70°C  450/750V AFUMEX, AFITOX ou similar (Splits 24.000 BTUs)</t>
  </si>
  <si>
    <t>1.14.26</t>
  </si>
  <si>
    <t>Disjuntor bipolar 4,5kA - 16A -  Curva C tipo 5SL1 Siemens ou equivalente (Exaustor)</t>
  </si>
  <si>
    <t>Disjuntor bipolar 4,5kA - 20A -  Curva C tipo 5SL1 Siemens ou equivalente (Splits)</t>
  </si>
  <si>
    <t>EQUIPAMENTOS</t>
  </si>
  <si>
    <r>
      <t xml:space="preserve">1. OBJETO: </t>
    </r>
    <r>
      <rPr>
        <sz val="10"/>
        <rFont val="Calibri"/>
        <family val="2"/>
        <scheme val="minor"/>
      </rPr>
      <t>PRESTAÇÃO DE SERVIÇO DE MANUTENÇÃO PREDIAL CIVIL, MECÂNICO, ELÉTRICO E LÓGICO - AG FLORIANÓPOLIS/SC</t>
    </r>
  </si>
  <si>
    <t>2.5</t>
  </si>
  <si>
    <t>2.6</t>
  </si>
  <si>
    <t>2.7</t>
  </si>
  <si>
    <t>2.8</t>
  </si>
  <si>
    <t>2.9</t>
  </si>
  <si>
    <t>2.10</t>
  </si>
  <si>
    <t>2.11</t>
  </si>
  <si>
    <t>2.12</t>
  </si>
  <si>
    <t>2.13</t>
  </si>
  <si>
    <t>2.14</t>
  </si>
  <si>
    <t>2.15</t>
  </si>
  <si>
    <t>2.16</t>
  </si>
  <si>
    <t>2.17</t>
  </si>
  <si>
    <t>4.8</t>
  </si>
  <si>
    <t>4.9</t>
  </si>
  <si>
    <t>4.10</t>
  </si>
  <si>
    <t>4.11</t>
  </si>
  <si>
    <t>4.12</t>
  </si>
  <si>
    <t>4.13</t>
  </si>
  <si>
    <t>7.7</t>
  </si>
  <si>
    <t>7.8</t>
  </si>
  <si>
    <t>7.9</t>
  </si>
  <si>
    <t>7.10</t>
  </si>
  <si>
    <t>Contrato 0000095/2022</t>
  </si>
  <si>
    <t>SUBTOTAL MANUTENÇÃO CIVIS</t>
  </si>
  <si>
    <t>MANUTENÇÃO CIVIS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</si>
</sst>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R$&quot;\ * #,##0.00_-;\-&quot;R$&quot;\ * #,##0.00_-;_-&quot;R$&quot;\ * &quot;-&quot;??_-;_-@_-"/>
    <numFmt numFmtId="165" formatCode="#,##0.00;[Red]#,##0.00"/>
    <numFmt numFmtId="166" formatCode="* #,##0.00\ ;\-* #,##0.00\ ;* \-#\ ;@\ "/>
  </numFmts>
  <fonts count="26" x14ac:knownFonts="1">
    <font>
      <sz val="10"/>
      <name val="MS Sans Serif"/>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name val="MS Sans Serif"/>
    </font>
    <font>
      <sz val="11"/>
      <color rgb="FF000000"/>
      <name val="Calibri"/>
      <family val="2"/>
      <charset val="1"/>
    </font>
    <font>
      <sz val="8"/>
      <name val="Times New Roman"/>
      <family val="1"/>
    </font>
    <font>
      <b/>
      <sz val="10"/>
      <name val="Calibri"/>
      <family val="2"/>
    </font>
    <font>
      <sz val="10"/>
      <name val="Calibri"/>
      <family val="2"/>
    </font>
    <font>
      <sz val="11"/>
      <color rgb="FFFF0000"/>
      <name val="Calibri"/>
      <family val="2"/>
      <scheme val="minor"/>
    </font>
    <font>
      <b/>
      <u/>
      <sz val="10"/>
      <name val="Calibri"/>
      <family val="2"/>
      <scheme val="minor"/>
    </font>
    <font>
      <sz val="8"/>
      <name val="Calibri"/>
      <family val="2"/>
      <scheme val="minor"/>
    </font>
    <font>
      <vertAlign val="superscript"/>
      <sz val="8"/>
      <name val="Arial"/>
      <family val="2"/>
    </font>
    <font>
      <vertAlign val="superscript"/>
      <sz val="10"/>
      <name val="Arial"/>
      <family val="2"/>
    </font>
    <font>
      <i/>
      <sz val="10"/>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style="medium">
        <color theme="3"/>
      </top>
      <bottom style="medium">
        <color theme="3"/>
      </bottom>
      <diagonal/>
    </border>
    <border>
      <left/>
      <right/>
      <top style="medium">
        <color theme="3"/>
      </top>
      <bottom/>
      <diagonal/>
    </border>
    <border>
      <left/>
      <right/>
      <top style="thin">
        <color theme="3"/>
      </top>
      <bottom style="thin">
        <color theme="3"/>
      </bottom>
      <diagonal/>
    </border>
    <border>
      <left/>
      <right/>
      <top/>
      <bottom style="medium">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right/>
      <top style="hair">
        <color theme="3"/>
      </top>
      <bottom style="medium">
        <color theme="3"/>
      </bottom>
      <diagonal/>
    </border>
    <border>
      <left/>
      <right/>
      <top style="hair">
        <color indexed="64"/>
      </top>
      <bottom style="hair">
        <color indexed="64"/>
      </bottom>
      <diagonal/>
    </border>
    <border>
      <left/>
      <right/>
      <top style="thin">
        <color theme="3"/>
      </top>
      <bottom style="thin">
        <color indexed="64"/>
      </bottom>
      <diagonal/>
    </border>
    <border>
      <left/>
      <right/>
      <top style="thin">
        <color theme="3"/>
      </top>
      <bottom/>
      <diagonal/>
    </border>
    <border>
      <left/>
      <right/>
      <top style="thin">
        <color indexed="64"/>
      </top>
      <bottom style="hair">
        <color theme="3"/>
      </bottom>
      <diagonal/>
    </border>
  </borders>
  <cellStyleXfs count="16">
    <xf numFmtId="0" fontId="0" fillId="0" borderId="0"/>
    <xf numFmtId="164" fontId="5" fillId="0" borderId="0" applyFont="0" applyFill="0" applyBorder="0" applyAlignment="0" applyProtection="0"/>
    <xf numFmtId="164" fontId="2" fillId="0" borderId="0" applyFont="0" applyFill="0" applyBorder="0" applyAlignment="0" applyProtection="0"/>
    <xf numFmtId="0" fontId="3" fillId="0" borderId="0">
      <alignment vertical="center"/>
    </xf>
    <xf numFmtId="0" fontId="4" fillId="0" borderId="0"/>
    <xf numFmtId="0" fontId="5" fillId="0" borderId="0"/>
    <xf numFmtId="0" fontId="2" fillId="0" borderId="0"/>
    <xf numFmtId="40" fontId="2"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xf numFmtId="9" fontId="15" fillId="0" borderId="0" applyBorder="0" applyProtection="0"/>
    <xf numFmtId="166" fontId="15" fillId="0" borderId="0" applyBorder="0" applyProtection="0"/>
    <xf numFmtId="43" fontId="14" fillId="0" borderId="0" applyFont="0" applyFill="0" applyBorder="0" applyAlignment="0" applyProtection="0"/>
    <xf numFmtId="0" fontId="1" fillId="0" borderId="0"/>
    <xf numFmtId="0" fontId="16" fillId="0" borderId="0">
      <alignment vertical="top"/>
    </xf>
  </cellStyleXfs>
  <cellXfs count="97">
    <xf numFmtId="0" fontId="0" fillId="0" borderId="0" xfId="0"/>
    <xf numFmtId="0" fontId="7" fillId="0" borderId="0" xfId="0" applyFont="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7" fillId="0" borderId="0" xfId="0" applyFont="1" applyFill="1" applyAlignment="1" applyProtection="1">
      <alignment vertical="center" wrapText="1"/>
      <protection hidden="1"/>
    </xf>
    <xf numFmtId="0" fontId="8" fillId="0" borderId="0" xfId="0" applyFont="1" applyFill="1" applyAlignment="1" applyProtection="1">
      <alignment horizontal="right" vertical="center" wrapText="1"/>
      <protection hidden="1"/>
    </xf>
    <xf numFmtId="0" fontId="8" fillId="0" borderId="0" xfId="0" applyFont="1" applyFill="1" applyAlignment="1" applyProtection="1">
      <alignment horizontal="left" vertical="center" wrapText="1"/>
      <protection hidden="1"/>
    </xf>
    <xf numFmtId="2" fontId="8" fillId="0" borderId="0" xfId="0" applyNumberFormat="1" applyFont="1" applyFill="1" applyAlignment="1" applyProtection="1">
      <alignment horizontal="center" vertical="center" wrapText="1"/>
      <protection hidden="1"/>
    </xf>
    <xf numFmtId="0" fontId="8" fillId="0" borderId="0" xfId="0" applyFont="1" applyFill="1" applyAlignment="1" applyProtection="1">
      <alignment horizontal="center" vertical="center" wrapText="1"/>
      <protection hidden="1"/>
    </xf>
    <xf numFmtId="4" fontId="8" fillId="0" borderId="0" xfId="0" applyNumberFormat="1" applyFont="1" applyFill="1" applyAlignment="1" applyProtection="1">
      <alignment horizontal="right" vertical="center" wrapText="1"/>
      <protection hidden="1"/>
    </xf>
    <xf numFmtId="165" fontId="6" fillId="2" borderId="3" xfId="0" applyNumberFormat="1" applyFont="1" applyFill="1" applyBorder="1" applyAlignment="1" applyProtection="1">
      <alignment horizontal="right" vertical="center" wrapText="1"/>
      <protection hidden="1"/>
    </xf>
    <xf numFmtId="165" fontId="6" fillId="2" borderId="3" xfId="0" applyNumberFormat="1" applyFont="1" applyFill="1" applyBorder="1" applyAlignment="1" applyProtection="1">
      <alignment horizontal="left" vertical="center" wrapText="1"/>
      <protection hidden="1"/>
    </xf>
    <xf numFmtId="165" fontId="8" fillId="2" borderId="3" xfId="0" applyNumberFormat="1" applyFont="1" applyFill="1" applyBorder="1" applyAlignment="1" applyProtection="1">
      <alignment horizontal="center" vertical="center" wrapText="1"/>
      <protection hidden="1"/>
    </xf>
    <xf numFmtId="0" fontId="8" fillId="2" borderId="0" xfId="0" applyFont="1" applyFill="1" applyAlignment="1" applyProtection="1">
      <alignment horizontal="right" vertical="center" wrapText="1"/>
      <protection hidden="1"/>
    </xf>
    <xf numFmtId="0" fontId="8" fillId="2" borderId="0" xfId="0" applyFont="1" applyFill="1" applyAlignment="1" applyProtection="1">
      <alignment horizontal="left" vertical="center" wrapText="1"/>
      <protection hidden="1"/>
    </xf>
    <xf numFmtId="2" fontId="8" fillId="2" borderId="0" xfId="0" applyNumberFormat="1" applyFont="1" applyFill="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4" fontId="8" fillId="2" borderId="0" xfId="0" applyNumberFormat="1" applyFont="1" applyFill="1" applyAlignment="1" applyProtection="1">
      <alignment horizontal="right" vertical="center" wrapText="1"/>
      <protection hidden="1"/>
    </xf>
    <xf numFmtId="4" fontId="8" fillId="2" borderId="2" xfId="0" applyNumberFormat="1" applyFont="1" applyFill="1" applyBorder="1" applyAlignment="1" applyProtection="1">
      <alignment horizontal="right" vertical="center" wrapText="1"/>
      <protection hidden="1"/>
    </xf>
    <xf numFmtId="4" fontId="6" fillId="3" borderId="1"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left" vertical="center" wrapText="1"/>
      <protection hidden="1"/>
    </xf>
    <xf numFmtId="0" fontId="19" fillId="0" borderId="0" xfId="0" applyFont="1" applyFill="1" applyAlignment="1" applyProtection="1">
      <alignment vertical="center" wrapText="1"/>
      <protection hidden="1"/>
    </xf>
    <xf numFmtId="0" fontId="19" fillId="0" borderId="0" xfId="0" applyFont="1" applyAlignment="1" applyProtection="1">
      <alignment vertical="center" wrapText="1"/>
      <protection hidden="1"/>
    </xf>
    <xf numFmtId="0" fontId="6" fillId="2" borderId="0" xfId="0" applyFont="1" applyFill="1" applyBorder="1" applyAlignment="1" applyProtection="1">
      <alignment horizontal="right" vertical="center" wrapText="1"/>
      <protection hidden="1"/>
    </xf>
    <xf numFmtId="0" fontId="6" fillId="2" borderId="6" xfId="0" applyFont="1" applyFill="1" applyBorder="1" applyAlignment="1" applyProtection="1">
      <alignment horizontal="right" vertical="center" wrapText="1"/>
      <protection hidden="1"/>
    </xf>
    <xf numFmtId="0" fontId="6" fillId="2" borderId="9" xfId="0" applyFont="1" applyFill="1" applyBorder="1" applyAlignment="1" applyProtection="1">
      <alignment horizontal="right" vertical="center" wrapText="1"/>
      <protection hidden="1"/>
    </xf>
    <xf numFmtId="10" fontId="21" fillId="2" borderId="5" xfId="0" applyNumberFormat="1" applyFont="1" applyFill="1" applyBorder="1" applyAlignment="1" applyProtection="1">
      <alignment horizontal="right" vertical="center" wrapText="1"/>
      <protection hidden="1"/>
    </xf>
    <xf numFmtId="0" fontId="6" fillId="2" borderId="4" xfId="0" applyFont="1" applyFill="1" applyBorder="1" applyAlignment="1" applyProtection="1">
      <alignment vertical="center" wrapText="1"/>
      <protection hidden="1"/>
    </xf>
    <xf numFmtId="0" fontId="6" fillId="2" borderId="4" xfId="0" applyFont="1" applyFill="1" applyBorder="1" applyAlignment="1" applyProtection="1">
      <alignment horizontal="right" vertical="center" wrapText="1"/>
      <protection hidden="1"/>
    </xf>
    <xf numFmtId="0" fontId="6" fillId="2" borderId="2" xfId="0" applyNumberFormat="1" applyFont="1" applyFill="1" applyBorder="1" applyAlignment="1" applyProtection="1">
      <alignment horizontal="right" vertical="center" wrapText="1"/>
      <protection hidden="1"/>
    </xf>
    <xf numFmtId="165" fontId="8" fillId="2" borderId="5" xfId="0" applyNumberFormat="1" applyFont="1" applyFill="1" applyBorder="1" applyAlignment="1" applyProtection="1">
      <alignment horizontal="right" vertical="center" wrapText="1"/>
      <protection hidden="1"/>
    </xf>
    <xf numFmtId="4" fontId="8" fillId="2" borderId="0" xfId="0" applyNumberFormat="1" applyFont="1" applyFill="1" applyBorder="1" applyAlignment="1" applyProtection="1">
      <alignment horizontal="right" vertical="center" wrapText="1"/>
      <protection hidden="1"/>
    </xf>
    <xf numFmtId="4" fontId="8" fillId="0" borderId="0" xfId="0" applyNumberFormat="1" applyFont="1" applyFill="1" applyBorder="1" applyAlignment="1" applyProtection="1">
      <alignment horizontal="right" vertical="center" wrapText="1"/>
      <protection hidden="1"/>
    </xf>
    <xf numFmtId="165" fontId="8" fillId="2" borderId="12" xfId="0" applyNumberFormat="1" applyFont="1" applyFill="1" applyBorder="1" applyAlignment="1" applyProtection="1">
      <alignment horizontal="center" vertical="center" wrapText="1"/>
      <protection hidden="1"/>
    </xf>
    <xf numFmtId="165" fontId="8" fillId="2" borderId="11" xfId="0" applyNumberFormat="1" applyFont="1" applyFill="1" applyBorder="1" applyAlignment="1" applyProtection="1">
      <alignment horizontal="center" vertical="center" wrapText="1"/>
      <protection hidden="1"/>
    </xf>
    <xf numFmtId="4" fontId="8" fillId="2" borderId="7" xfId="0" applyNumberFormat="1"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4" fontId="8" fillId="2" borderId="13" xfId="0" applyNumberFormat="1" applyFont="1" applyFill="1" applyBorder="1" applyAlignment="1" applyProtection="1">
      <alignment horizontal="right" vertical="center" wrapText="1"/>
      <protection hidden="1"/>
    </xf>
    <xf numFmtId="4" fontId="8" fillId="2" borderId="7" xfId="0" applyNumberFormat="1" applyFont="1" applyFill="1" applyBorder="1" applyAlignment="1" applyProtection="1">
      <alignment horizontal="right" vertical="center" wrapText="1"/>
      <protection hidden="1"/>
    </xf>
    <xf numFmtId="4" fontId="6" fillId="2" borderId="8" xfId="0" applyNumberFormat="1" applyFont="1" applyFill="1" applyBorder="1" applyAlignment="1" applyProtection="1">
      <alignment horizontal="center" vertical="center" wrapText="1"/>
      <protection hidden="1"/>
    </xf>
    <xf numFmtId="14" fontId="6" fillId="2" borderId="0" xfId="0" applyNumberFormat="1" applyFont="1" applyFill="1" applyBorder="1" applyAlignment="1" applyProtection="1">
      <alignment horizontal="right" vertical="center" wrapText="1"/>
      <protection hidden="1"/>
    </xf>
    <xf numFmtId="1" fontId="6" fillId="2" borderId="7" xfId="0" applyNumberFormat="1" applyFont="1" applyFill="1" applyBorder="1" applyAlignment="1" applyProtection="1">
      <alignment horizontal="right" vertical="center" wrapText="1"/>
      <protection hidden="1"/>
    </xf>
    <xf numFmtId="0" fontId="6" fillId="2" borderId="7" xfId="0" applyFont="1" applyFill="1" applyBorder="1" applyAlignment="1" applyProtection="1">
      <alignment vertical="center" wrapText="1"/>
      <protection hidden="1"/>
    </xf>
    <xf numFmtId="0" fontId="8" fillId="2" borderId="5" xfId="0" applyFont="1" applyFill="1" applyBorder="1" applyAlignment="1" applyProtection="1">
      <alignment horizontal="right" vertical="center" wrapText="1"/>
      <protection hidden="1"/>
    </xf>
    <xf numFmtId="1" fontId="8" fillId="2" borderId="5" xfId="0" applyNumberFormat="1" applyFont="1" applyFill="1" applyBorder="1" applyAlignment="1" applyProtection="1">
      <alignment horizontal="left" vertical="center" wrapText="1"/>
      <protection hidden="1"/>
    </xf>
    <xf numFmtId="0" fontId="8" fillId="2" borderId="5" xfId="0" applyFont="1" applyFill="1" applyBorder="1" applyAlignment="1" applyProtection="1">
      <alignment horizontal="center" vertical="center" wrapText="1"/>
      <protection hidden="1"/>
    </xf>
    <xf numFmtId="4" fontId="8" fillId="2" borderId="5" xfId="0" applyNumberFormat="1" applyFont="1" applyFill="1" applyBorder="1" applyAlignment="1" applyProtection="1">
      <alignment horizontal="center" vertical="center" wrapText="1"/>
      <protection hidden="1"/>
    </xf>
    <xf numFmtId="4" fontId="8" fillId="2" borderId="5" xfId="0" applyNumberFormat="1" applyFont="1" applyFill="1" applyBorder="1" applyAlignment="1" applyProtection="1">
      <alignment vertical="center" wrapText="1"/>
      <protection hidden="1"/>
    </xf>
    <xf numFmtId="1" fontId="6" fillId="2" borderId="5" xfId="0" applyNumberFormat="1" applyFont="1" applyFill="1" applyBorder="1" applyAlignment="1" applyProtection="1">
      <alignment horizontal="right" vertical="center" wrapText="1"/>
      <protection hidden="1"/>
    </xf>
    <xf numFmtId="0" fontId="6" fillId="2" borderId="5" xfId="0" applyFont="1" applyFill="1" applyBorder="1" applyAlignment="1" applyProtection="1">
      <alignment vertical="center" wrapText="1"/>
      <protection hidden="1"/>
    </xf>
    <xf numFmtId="1" fontId="8" fillId="2" borderId="5" xfId="0" applyNumberFormat="1" applyFont="1" applyFill="1" applyBorder="1" applyAlignment="1" applyProtection="1">
      <alignment horizontal="center" vertical="center" wrapText="1"/>
      <protection hidden="1"/>
    </xf>
    <xf numFmtId="4" fontId="8" fillId="2" borderId="5" xfId="0" applyNumberFormat="1" applyFont="1" applyFill="1" applyBorder="1" applyAlignment="1" applyProtection="1">
      <alignment horizontal="right" vertical="center" wrapText="1"/>
      <protection hidden="1"/>
    </xf>
    <xf numFmtId="1" fontId="8" fillId="0" borderId="5" xfId="0" applyNumberFormat="1" applyFont="1" applyFill="1" applyBorder="1" applyAlignment="1" applyProtection="1">
      <alignment horizontal="right" vertical="center" wrapText="1"/>
      <protection hidden="1"/>
    </xf>
    <xf numFmtId="1" fontId="8" fillId="0" borderId="5" xfId="0" applyNumberFormat="1" applyFont="1" applyFill="1" applyBorder="1" applyAlignment="1" applyProtection="1">
      <alignment horizontal="left" vertical="center" wrapText="1"/>
      <protection hidden="1"/>
    </xf>
    <xf numFmtId="0" fontId="8" fillId="0" borderId="5" xfId="0" applyFont="1" applyFill="1" applyBorder="1" applyAlignment="1" applyProtection="1">
      <alignment horizontal="center" vertical="center" wrapText="1"/>
      <protection hidden="1"/>
    </xf>
    <xf numFmtId="4" fontId="8" fillId="0" borderId="5" xfId="0" applyNumberFormat="1" applyFont="1" applyFill="1" applyBorder="1" applyAlignment="1" applyProtection="1">
      <alignment horizontal="center" vertical="center" wrapText="1"/>
      <protection hidden="1"/>
    </xf>
    <xf numFmtId="165" fontId="8" fillId="0" borderId="5" xfId="0" applyNumberFormat="1" applyFont="1" applyFill="1" applyBorder="1" applyAlignment="1" applyProtection="1">
      <alignment horizontal="right" vertical="center" wrapText="1"/>
      <protection hidden="1"/>
    </xf>
    <xf numFmtId="4" fontId="8" fillId="0" borderId="5" xfId="0" applyNumberFormat="1" applyFont="1" applyFill="1" applyBorder="1" applyAlignment="1" applyProtection="1">
      <alignment vertical="center" wrapText="1"/>
      <protection hidden="1"/>
    </xf>
    <xf numFmtId="1" fontId="8" fillId="2" borderId="5" xfId="0" applyNumberFormat="1" applyFont="1" applyFill="1" applyBorder="1" applyAlignment="1" applyProtection="1">
      <alignment horizontal="right" vertical="center" wrapText="1"/>
      <protection hidden="1"/>
    </xf>
    <xf numFmtId="1" fontId="8" fillId="0" borderId="5" xfId="0" applyNumberFormat="1" applyFont="1" applyFill="1" applyBorder="1" applyAlignment="1" applyProtection="1">
      <alignment horizontal="center" vertical="center" wrapText="1"/>
      <protection hidden="1"/>
    </xf>
    <xf numFmtId="0" fontId="8" fillId="0" borderId="5" xfId="0" applyFont="1" applyFill="1" applyBorder="1" applyAlignment="1" applyProtection="1">
      <alignment vertical="center" wrapText="1"/>
      <protection hidden="1"/>
    </xf>
    <xf numFmtId="1" fontId="8" fillId="2" borderId="3" xfId="0" applyNumberFormat="1" applyFont="1" applyFill="1" applyBorder="1" applyAlignment="1" applyProtection="1">
      <alignment horizontal="right" vertical="center" wrapText="1"/>
      <protection hidden="1"/>
    </xf>
    <xf numFmtId="4" fontId="6" fillId="2" borderId="3" xfId="0" applyNumberFormat="1" applyFont="1" applyFill="1" applyBorder="1" applyAlignment="1" applyProtection="1">
      <alignment horizontal="right" vertical="center" wrapText="1"/>
      <protection hidden="1"/>
    </xf>
    <xf numFmtId="4" fontId="6" fillId="2" borderId="3" xfId="13" applyNumberFormat="1" applyFont="1" applyFill="1" applyBorder="1" applyAlignment="1" applyProtection="1">
      <alignment horizontal="right" vertical="center" wrapText="1"/>
      <protection hidden="1"/>
    </xf>
    <xf numFmtId="1" fontId="24" fillId="2" borderId="5" xfId="0" applyNumberFormat="1" applyFont="1" applyFill="1" applyBorder="1" applyAlignment="1" applyProtection="1">
      <alignment horizontal="left" vertical="center" wrapText="1"/>
      <protection hidden="1"/>
    </xf>
    <xf numFmtId="1" fontId="6" fillId="2" borderId="5" xfId="0" applyNumberFormat="1" applyFont="1" applyFill="1" applyBorder="1" applyAlignment="1" applyProtection="1">
      <alignment horizontal="left" vertical="center" wrapText="1"/>
      <protection hidden="1"/>
    </xf>
    <xf numFmtId="1" fontId="6" fillId="0" borderId="5" xfId="0" applyNumberFormat="1" applyFont="1" applyFill="1" applyBorder="1" applyAlignment="1" applyProtection="1">
      <alignment horizontal="right" vertical="center" wrapText="1"/>
      <protection hidden="1"/>
    </xf>
    <xf numFmtId="0" fontId="25" fillId="0" borderId="10" xfId="0" applyFont="1" applyFill="1" applyBorder="1" applyAlignment="1" applyProtection="1">
      <alignment wrapText="1"/>
      <protection hidden="1"/>
    </xf>
    <xf numFmtId="14" fontId="21" fillId="2" borderId="5" xfId="0" applyNumberFormat="1" applyFont="1" applyFill="1" applyBorder="1" applyAlignment="1" applyProtection="1">
      <alignment horizontal="right" vertical="center" wrapText="1"/>
      <protection locked="0" hidden="1"/>
    </xf>
    <xf numFmtId="0" fontId="8" fillId="2" borderId="6" xfId="0" applyFont="1" applyFill="1" applyBorder="1" applyAlignment="1" applyProtection="1">
      <alignment horizontal="center" vertical="center" wrapText="1"/>
      <protection locked="0" hidden="1"/>
    </xf>
    <xf numFmtId="0" fontId="8" fillId="2" borderId="9" xfId="0" applyFont="1" applyFill="1" applyBorder="1" applyAlignment="1" applyProtection="1">
      <alignment horizontal="center" vertical="center" wrapText="1"/>
      <protection locked="0" hidden="1"/>
    </xf>
    <xf numFmtId="165" fontId="8" fillId="2" borderId="5" xfId="0" applyNumberFormat="1" applyFont="1" applyFill="1" applyBorder="1" applyAlignment="1" applyProtection="1">
      <alignment horizontal="right" vertical="center" wrapText="1"/>
      <protection locked="0" hidden="1"/>
    </xf>
    <xf numFmtId="165" fontId="8" fillId="0" borderId="5" xfId="0" applyNumberFormat="1" applyFont="1" applyFill="1" applyBorder="1" applyAlignment="1" applyProtection="1">
      <alignment horizontal="right" vertical="center" wrapText="1"/>
      <protection locked="0" hidden="1"/>
    </xf>
    <xf numFmtId="4" fontId="6" fillId="2" borderId="5" xfId="0" applyNumberFormat="1" applyFont="1" applyFill="1" applyBorder="1" applyAlignment="1" applyProtection="1">
      <alignment horizontal="center" vertical="center" wrapText="1"/>
      <protection hidden="1"/>
    </xf>
    <xf numFmtId="4" fontId="6" fillId="2" borderId="8" xfId="0" applyNumberFormat="1"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4" fontId="8" fillId="0" borderId="7" xfId="0" applyNumberFormat="1" applyFont="1" applyFill="1" applyBorder="1" applyAlignment="1" applyProtection="1">
      <alignment horizontal="right" vertical="center" wrapText="1"/>
      <protection hidden="1"/>
    </xf>
    <xf numFmtId="0" fontId="6" fillId="2" borderId="0" xfId="0" applyFont="1" applyFill="1" applyAlignment="1" applyProtection="1">
      <alignment horizontal="left" vertical="center" wrapText="1"/>
      <protection hidden="1"/>
    </xf>
    <xf numFmtId="0" fontId="10" fillId="2" borderId="0" xfId="0" applyFont="1" applyFill="1" applyAlignment="1" applyProtection="1">
      <alignment horizontal="center" vertical="center" wrapText="1"/>
      <protection hidden="1"/>
    </xf>
    <xf numFmtId="0" fontId="6" fillId="2" borderId="0" xfId="0" applyFont="1" applyFill="1" applyAlignment="1" applyProtection="1">
      <alignment horizontal="left" vertical="center"/>
      <protection hidden="1"/>
    </xf>
    <xf numFmtId="0" fontId="11" fillId="2" borderId="5" xfId="0" applyFont="1" applyFill="1" applyBorder="1" applyAlignment="1" applyProtection="1">
      <alignment horizontal="right" vertical="center" wrapText="1"/>
      <protection hidden="1"/>
    </xf>
    <xf numFmtId="0" fontId="8" fillId="2" borderId="6" xfId="0" applyFont="1" applyFill="1" applyBorder="1" applyAlignment="1" applyProtection="1">
      <alignment horizontal="left" vertical="center" wrapText="1"/>
      <protection locked="0" hidden="1"/>
    </xf>
    <xf numFmtId="0" fontId="8" fillId="2" borderId="9" xfId="0" applyFont="1" applyFill="1" applyBorder="1" applyAlignment="1" applyProtection="1">
      <alignment horizontal="left" vertical="center" wrapText="1"/>
      <protection locked="0" hidden="1"/>
    </xf>
    <xf numFmtId="0" fontId="6" fillId="2" borderId="1"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right" vertical="center" wrapText="1"/>
      <protection hidden="1"/>
    </xf>
    <xf numFmtId="0" fontId="6" fillId="2" borderId="8" xfId="0" applyFont="1" applyFill="1" applyBorder="1" applyAlignment="1" applyProtection="1">
      <alignment horizontal="right" vertical="center" wrapText="1"/>
      <protection hidden="1"/>
    </xf>
    <xf numFmtId="4" fontId="6" fillId="2" borderId="3" xfId="0" applyNumberFormat="1" applyFont="1" applyFill="1" applyBorder="1" applyAlignment="1" applyProtection="1">
      <alignment horizontal="right" vertical="center" wrapText="1"/>
      <protection hidden="1"/>
    </xf>
    <xf numFmtId="0" fontId="6" fillId="2" borderId="2"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right" vertical="center" wrapText="1"/>
      <protection hidden="1"/>
    </xf>
    <xf numFmtId="2" fontId="6" fillId="2" borderId="5" xfId="0" applyNumberFormat="1" applyFont="1" applyFill="1" applyBorder="1" applyAlignment="1" applyProtection="1">
      <alignment horizontal="center" vertical="center" wrapText="1"/>
      <protection hidden="1"/>
    </xf>
    <xf numFmtId="2" fontId="6" fillId="2" borderId="8" xfId="0" applyNumberFormat="1" applyFont="1" applyFill="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cellXfs>
  <cellStyles count="16">
    <cellStyle name="% 2" xfId="15"/>
    <cellStyle name="Moeda 2" xfId="1"/>
    <cellStyle name="Moeda 3" xfId="2"/>
    <cellStyle name="Normal" xfId="0" builtinId="0"/>
    <cellStyle name="Normal 2" xfId="3"/>
    <cellStyle name="Normal 2 2" xfId="4"/>
    <cellStyle name="Normal 3" xfId="5"/>
    <cellStyle name="Normal 3 2" xfId="10"/>
    <cellStyle name="Normal 4" xfId="14"/>
    <cellStyle name="Normal 5 2" xfId="6"/>
    <cellStyle name="Porcentagem 2" xfId="11"/>
    <cellStyle name="TableStyleLight1" xfId="12"/>
    <cellStyle name="Vírgula" xfId="13" builtinId="3"/>
    <cellStyle name="Vírgula 2" xfId="7"/>
    <cellStyle name="Vírgula 3" xfId="8"/>
    <cellStyle name="Vírgula 4" xfId="9"/>
  </cellStyles>
  <dxfs count="127">
    <dxf>
      <fill>
        <patternFill>
          <bgColor theme="4"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indexed="10"/>
        </patternFill>
      </fill>
    </dxf>
    <dxf>
      <fill>
        <patternFill>
          <bgColor theme="9" tint="0.39994506668294322"/>
        </patternFill>
      </fill>
    </dxf>
    <dxf>
      <fill>
        <patternFill>
          <bgColor theme="9" tint="0.39994506668294322"/>
        </patternFill>
      </fill>
    </dxf>
    <dxf>
      <fill>
        <patternFill>
          <bgColor indexed="1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HW253"/>
  <sheetViews>
    <sheetView showGridLines="0" tabSelected="1" showRuler="0" topLeftCell="A64" zoomScale="90" zoomScaleNormal="90" zoomScaleSheetLayoutView="100" zoomScalePageLayoutView="90" workbookViewId="0">
      <selection activeCell="E87" sqref="E87"/>
    </sheetView>
  </sheetViews>
  <sheetFormatPr defaultColWidth="11.42578125" defaultRowHeight="15" x14ac:dyDescent="0.2"/>
  <cols>
    <col min="1" max="1" width="13.140625" style="9" bestFit="1" customWidth="1"/>
    <col min="2" max="2" width="101.140625" style="10" customWidth="1"/>
    <col min="3" max="3" width="9.28515625" style="11" bestFit="1" customWidth="1"/>
    <col min="4" max="4" width="7" style="12" bestFit="1" customWidth="1"/>
    <col min="5" max="5" width="11.85546875" style="13" customWidth="1"/>
    <col min="6" max="6" width="11" style="13" customWidth="1"/>
    <col min="7" max="7" width="13.7109375" style="13" customWidth="1"/>
    <col min="8" max="222" width="11.42578125" style="1" customWidth="1"/>
    <col min="223" max="223" width="56.28515625" style="1" customWidth="1"/>
    <col min="224" max="16384" width="11.42578125" style="1"/>
  </cols>
  <sheetData>
    <row r="1" spans="1:231" ht="15" customHeight="1" x14ac:dyDescent="0.2">
      <c r="A1" s="83" t="s">
        <v>15</v>
      </c>
      <c r="B1" s="83"/>
      <c r="C1" s="83"/>
      <c r="D1" s="83"/>
      <c r="E1" s="83"/>
      <c r="F1" s="83"/>
      <c r="G1" s="83"/>
    </row>
    <row r="2" spans="1:231" ht="15" customHeight="1" x14ac:dyDescent="0.2">
      <c r="A2" s="83"/>
      <c r="B2" s="83"/>
      <c r="C2" s="83"/>
      <c r="D2" s="83"/>
      <c r="E2" s="83"/>
      <c r="F2" s="83"/>
      <c r="G2" s="83"/>
    </row>
    <row r="3" spans="1:231" ht="14.45" customHeight="1" x14ac:dyDescent="0.2">
      <c r="A3" s="82" t="s">
        <v>357</v>
      </c>
      <c r="B3" s="82"/>
      <c r="C3" s="82"/>
      <c r="D3" s="82"/>
      <c r="E3" s="82"/>
      <c r="F3" s="81" t="s">
        <v>381</v>
      </c>
      <c r="G3" s="81"/>
      <c r="H3" s="96"/>
    </row>
    <row r="4" spans="1:231" ht="15" customHeight="1" x14ac:dyDescent="0.2">
      <c r="A4" s="84" t="s">
        <v>238</v>
      </c>
      <c r="B4" s="84"/>
      <c r="C4" s="84"/>
      <c r="D4" s="84"/>
      <c r="E4" s="85" t="s">
        <v>14</v>
      </c>
      <c r="F4" s="85"/>
      <c r="G4" s="30">
        <v>0.25</v>
      </c>
    </row>
    <row r="5" spans="1:231" ht="24.95" customHeight="1" x14ac:dyDescent="0.2">
      <c r="A5" s="84" t="s">
        <v>239</v>
      </c>
      <c r="B5" s="84"/>
      <c r="C5" s="84"/>
      <c r="D5" s="84"/>
      <c r="E5" s="85" t="s">
        <v>78</v>
      </c>
      <c r="F5" s="85"/>
      <c r="G5" s="30">
        <v>1.111</v>
      </c>
    </row>
    <row r="6" spans="1:231" ht="15" customHeight="1" x14ac:dyDescent="0.2">
      <c r="A6" s="82" t="s">
        <v>53</v>
      </c>
      <c r="B6" s="82"/>
      <c r="C6" s="82"/>
      <c r="D6" s="82"/>
      <c r="E6" s="85" t="s">
        <v>8</v>
      </c>
      <c r="F6" s="85"/>
      <c r="G6" s="72"/>
    </row>
    <row r="7" spans="1:231" ht="15.75" thickBot="1" x14ac:dyDescent="0.25">
      <c r="A7" s="32"/>
      <c r="B7" s="31"/>
      <c r="C7" s="31"/>
      <c r="D7" s="31"/>
      <c r="E7" s="27"/>
      <c r="F7" s="27"/>
      <c r="G7" s="44"/>
    </row>
    <row r="8" spans="1:231" s="3" customFormat="1" ht="15.75" thickBot="1" x14ac:dyDescent="0.25">
      <c r="A8" s="88" t="s">
        <v>17</v>
      </c>
      <c r="B8" s="88"/>
      <c r="C8" s="88"/>
      <c r="D8" s="88"/>
      <c r="E8" s="88"/>
      <c r="F8" s="88"/>
      <c r="G8" s="88"/>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row>
    <row r="9" spans="1:231" s="6" customFormat="1" ht="12.75" x14ac:dyDescent="0.2">
      <c r="A9" s="28" t="s">
        <v>6</v>
      </c>
      <c r="B9" s="73"/>
      <c r="C9" s="28" t="s">
        <v>7</v>
      </c>
      <c r="D9" s="86"/>
      <c r="E9" s="86"/>
      <c r="F9" s="28" t="s">
        <v>11</v>
      </c>
      <c r="G9" s="73"/>
      <c r="H9" s="4"/>
      <c r="I9" s="4"/>
      <c r="J9" s="5"/>
      <c r="K9" s="4"/>
      <c r="L9" s="4"/>
      <c r="M9" s="4"/>
      <c r="N9" s="4"/>
      <c r="O9" s="4"/>
      <c r="P9" s="4"/>
      <c r="Q9" s="4"/>
      <c r="R9" s="5"/>
      <c r="S9" s="4"/>
      <c r="T9" s="4"/>
      <c r="U9" s="4"/>
      <c r="V9" s="4"/>
      <c r="W9" s="4"/>
      <c r="X9" s="4"/>
      <c r="Y9" s="4"/>
      <c r="Z9" s="5"/>
      <c r="AA9" s="4"/>
      <c r="AB9" s="4"/>
      <c r="AC9" s="4"/>
      <c r="AD9" s="4"/>
      <c r="AE9" s="4"/>
      <c r="AF9" s="4"/>
      <c r="AG9" s="4"/>
      <c r="AH9" s="5"/>
      <c r="AI9" s="4"/>
      <c r="AJ9" s="4"/>
      <c r="AK9" s="4"/>
      <c r="AL9" s="4"/>
      <c r="AM9" s="4"/>
      <c r="AN9" s="4"/>
      <c r="AO9" s="4"/>
      <c r="AP9" s="5"/>
      <c r="AQ9" s="4"/>
      <c r="AR9" s="4"/>
      <c r="AS9" s="4"/>
      <c r="AT9" s="4"/>
      <c r="AU9" s="4"/>
      <c r="AV9" s="4"/>
      <c r="AW9" s="4"/>
      <c r="AX9" s="5"/>
      <c r="AY9" s="4"/>
      <c r="AZ9" s="4"/>
      <c r="BA9" s="4"/>
      <c r="BB9" s="4"/>
      <c r="BC9" s="4"/>
      <c r="BD9" s="4"/>
      <c r="BE9" s="4"/>
      <c r="BF9" s="5"/>
      <c r="BG9" s="4"/>
      <c r="BH9" s="4"/>
      <c r="BI9" s="4"/>
      <c r="BJ9" s="4"/>
      <c r="BK9" s="4"/>
      <c r="BL9" s="4"/>
      <c r="BM9" s="4"/>
      <c r="BN9" s="5"/>
      <c r="BO9" s="4"/>
      <c r="BP9" s="4"/>
      <c r="BQ9" s="4"/>
      <c r="BR9" s="4"/>
      <c r="BS9" s="4"/>
      <c r="BT9" s="4"/>
      <c r="BU9" s="4"/>
      <c r="BV9" s="5"/>
      <c r="BW9" s="4"/>
      <c r="BX9" s="4"/>
      <c r="BY9" s="4"/>
      <c r="BZ9" s="4"/>
      <c r="CA9" s="4"/>
      <c r="CB9" s="4"/>
      <c r="CC9" s="4"/>
      <c r="CD9" s="5"/>
      <c r="CE9" s="4"/>
      <c r="CF9" s="4"/>
      <c r="CG9" s="4"/>
      <c r="CH9" s="4"/>
      <c r="CI9" s="4"/>
      <c r="CJ9" s="4"/>
      <c r="CK9" s="4"/>
      <c r="CL9" s="5"/>
      <c r="CM9" s="4"/>
      <c r="CN9" s="4"/>
      <c r="CO9" s="4"/>
      <c r="CP9" s="4"/>
      <c r="CQ9" s="4"/>
      <c r="CR9" s="4"/>
      <c r="CS9" s="4"/>
      <c r="CT9" s="5"/>
      <c r="CU9" s="4"/>
      <c r="CV9" s="4"/>
      <c r="CW9" s="4"/>
      <c r="CX9" s="4"/>
      <c r="CY9" s="4"/>
      <c r="CZ9" s="4"/>
      <c r="DA9" s="4"/>
      <c r="DB9" s="5"/>
      <c r="DC9" s="4"/>
      <c r="DD9" s="4"/>
      <c r="DE9" s="4"/>
      <c r="DF9" s="4"/>
      <c r="DG9" s="4"/>
      <c r="DH9" s="4"/>
      <c r="DI9" s="4"/>
      <c r="DJ9" s="5"/>
      <c r="DK9" s="4"/>
      <c r="DL9" s="4"/>
      <c r="DM9" s="4"/>
      <c r="DN9" s="4"/>
      <c r="DO9" s="4"/>
      <c r="DP9" s="4"/>
      <c r="DQ9" s="4"/>
      <c r="DR9" s="5"/>
      <c r="DS9" s="4"/>
      <c r="DT9" s="4"/>
      <c r="DU9" s="4"/>
      <c r="DV9" s="4"/>
      <c r="DW9" s="4"/>
      <c r="DX9" s="4"/>
      <c r="DY9" s="4"/>
      <c r="DZ9" s="5"/>
      <c r="EA9" s="4"/>
      <c r="EB9" s="4"/>
      <c r="EC9" s="4"/>
      <c r="ED9" s="4"/>
      <c r="EE9" s="4"/>
      <c r="EF9" s="4"/>
      <c r="EG9" s="4"/>
      <c r="EH9" s="5"/>
      <c r="EI9" s="4"/>
      <c r="EJ9" s="4"/>
      <c r="EK9" s="4"/>
      <c r="EL9" s="4"/>
      <c r="EM9" s="4"/>
      <c r="EN9" s="4"/>
      <c r="EO9" s="4"/>
      <c r="EP9" s="5"/>
      <c r="EQ9" s="4"/>
      <c r="ER9" s="4"/>
      <c r="ES9" s="4"/>
      <c r="ET9" s="4"/>
      <c r="EU9" s="4"/>
      <c r="EV9" s="4"/>
      <c r="EW9" s="4"/>
      <c r="EX9" s="5"/>
      <c r="EY9" s="4"/>
      <c r="EZ9" s="4"/>
      <c r="FA9" s="4"/>
      <c r="FB9" s="4"/>
      <c r="FC9" s="4"/>
      <c r="FD9" s="4"/>
      <c r="FE9" s="4"/>
      <c r="FF9" s="5"/>
      <c r="FG9" s="4"/>
      <c r="FH9" s="4"/>
      <c r="FI9" s="4"/>
      <c r="FJ9" s="4"/>
      <c r="FK9" s="4"/>
      <c r="FL9" s="4"/>
      <c r="FM9" s="4"/>
      <c r="FN9" s="5"/>
      <c r="FO9" s="4"/>
      <c r="FP9" s="4"/>
      <c r="FQ9" s="4"/>
      <c r="FR9" s="4"/>
      <c r="FS9" s="4"/>
      <c r="FT9" s="4"/>
      <c r="FU9" s="4"/>
      <c r="FV9" s="5"/>
      <c r="FW9" s="4"/>
      <c r="FX9" s="4"/>
      <c r="FY9" s="4"/>
      <c r="FZ9" s="4"/>
      <c r="GA9" s="4"/>
      <c r="GB9" s="4"/>
      <c r="GC9" s="4"/>
      <c r="GD9" s="5"/>
      <c r="GE9" s="4"/>
      <c r="GF9" s="4"/>
      <c r="GG9" s="4"/>
      <c r="GH9" s="4"/>
      <c r="GI9" s="4"/>
      <c r="GJ9" s="4"/>
      <c r="GK9" s="4"/>
      <c r="GL9" s="5"/>
      <c r="GM9" s="4"/>
      <c r="GN9" s="4"/>
      <c r="GO9" s="4"/>
      <c r="GP9" s="4"/>
      <c r="GQ9" s="4"/>
      <c r="GR9" s="4"/>
      <c r="GS9" s="4"/>
      <c r="GT9" s="5"/>
      <c r="GU9" s="4"/>
      <c r="GV9" s="4"/>
      <c r="GW9" s="4"/>
      <c r="GX9" s="4"/>
      <c r="GY9" s="4"/>
      <c r="GZ9" s="4"/>
      <c r="HA9" s="4"/>
      <c r="HB9" s="5"/>
      <c r="HC9" s="4"/>
      <c r="HD9" s="4"/>
      <c r="HE9" s="4"/>
      <c r="HF9" s="4"/>
      <c r="HG9" s="4"/>
      <c r="HH9" s="4"/>
      <c r="HI9" s="4"/>
      <c r="HJ9" s="5"/>
      <c r="HK9" s="4"/>
      <c r="HL9" s="4"/>
      <c r="HM9" s="4"/>
      <c r="HN9" s="4"/>
      <c r="HO9" s="4"/>
      <c r="HP9" s="4"/>
      <c r="HQ9" s="4"/>
      <c r="HR9" s="5"/>
      <c r="HS9" s="4"/>
      <c r="HT9" s="4"/>
      <c r="HU9" s="4"/>
      <c r="HV9" s="4"/>
      <c r="HW9" s="4"/>
    </row>
    <row r="10" spans="1:231" s="6" customFormat="1" ht="13.5" thickBot="1" x14ac:dyDescent="0.25">
      <c r="A10" s="29" t="s">
        <v>16</v>
      </c>
      <c r="B10" s="74"/>
      <c r="C10" s="29" t="s">
        <v>4</v>
      </c>
      <c r="D10" s="87"/>
      <c r="E10" s="87"/>
      <c r="F10" s="87"/>
      <c r="G10" s="87"/>
      <c r="H10" s="4"/>
      <c r="I10" s="4"/>
      <c r="J10" s="5"/>
      <c r="K10" s="5"/>
      <c r="L10" s="4"/>
      <c r="M10" s="4"/>
      <c r="N10" s="5"/>
      <c r="O10" s="5"/>
      <c r="P10" s="4"/>
      <c r="Q10" s="4"/>
      <c r="R10" s="5"/>
      <c r="S10" s="5"/>
      <c r="T10" s="4"/>
      <c r="U10" s="4"/>
      <c r="V10" s="5"/>
      <c r="W10" s="5"/>
      <c r="X10" s="4"/>
      <c r="Y10" s="4"/>
      <c r="Z10" s="5"/>
      <c r="AA10" s="5"/>
      <c r="AB10" s="4"/>
      <c r="AC10" s="4"/>
      <c r="AD10" s="5"/>
      <c r="AE10" s="5"/>
      <c r="AF10" s="4"/>
      <c r="AG10" s="4"/>
      <c r="AH10" s="5"/>
      <c r="AI10" s="5"/>
      <c r="AJ10" s="4"/>
      <c r="AK10" s="4"/>
      <c r="AL10" s="5"/>
      <c r="AM10" s="5"/>
      <c r="AN10" s="4"/>
      <c r="AO10" s="4"/>
      <c r="AP10" s="5"/>
      <c r="AQ10" s="5"/>
      <c r="AR10" s="4"/>
      <c r="AS10" s="4"/>
      <c r="AT10" s="5"/>
      <c r="AU10" s="5"/>
      <c r="AV10" s="4"/>
      <c r="AW10" s="4"/>
      <c r="AX10" s="5"/>
      <c r="AY10" s="5"/>
      <c r="AZ10" s="4"/>
      <c r="BA10" s="4"/>
      <c r="BB10" s="5"/>
      <c r="BC10" s="5"/>
      <c r="BD10" s="4"/>
      <c r="BE10" s="4"/>
      <c r="BF10" s="5"/>
      <c r="BG10" s="5"/>
      <c r="BH10" s="4"/>
      <c r="BI10" s="4"/>
      <c r="BJ10" s="5"/>
      <c r="BK10" s="5"/>
      <c r="BL10" s="4"/>
      <c r="BM10" s="4"/>
      <c r="BN10" s="5"/>
      <c r="BO10" s="5"/>
      <c r="BP10" s="4"/>
      <c r="BQ10" s="4"/>
      <c r="BR10" s="5"/>
      <c r="BS10" s="5"/>
      <c r="BT10" s="4"/>
      <c r="BU10" s="4"/>
      <c r="BV10" s="5"/>
      <c r="BW10" s="5"/>
      <c r="BX10" s="4"/>
      <c r="BY10" s="4"/>
      <c r="BZ10" s="5"/>
      <c r="CA10" s="5"/>
      <c r="CB10" s="4"/>
      <c r="CC10" s="4"/>
      <c r="CD10" s="5"/>
      <c r="CE10" s="5"/>
      <c r="CF10" s="4"/>
      <c r="CG10" s="4"/>
      <c r="CH10" s="5"/>
      <c r="CI10" s="5"/>
      <c r="CJ10" s="4"/>
      <c r="CK10" s="4"/>
      <c r="CL10" s="5"/>
      <c r="CM10" s="5"/>
      <c r="CN10" s="4"/>
      <c r="CO10" s="4"/>
      <c r="CP10" s="5"/>
      <c r="CQ10" s="5"/>
      <c r="CR10" s="4"/>
      <c r="CS10" s="4"/>
      <c r="CT10" s="5"/>
      <c r="CU10" s="5"/>
      <c r="CV10" s="4"/>
      <c r="CW10" s="4"/>
      <c r="CX10" s="5"/>
      <c r="CY10" s="5"/>
      <c r="CZ10" s="4"/>
      <c r="DA10" s="4"/>
      <c r="DB10" s="5"/>
      <c r="DC10" s="5"/>
      <c r="DD10" s="4"/>
      <c r="DE10" s="4"/>
      <c r="DF10" s="5"/>
      <c r="DG10" s="5"/>
      <c r="DH10" s="4"/>
      <c r="DI10" s="4"/>
      <c r="DJ10" s="5"/>
      <c r="DK10" s="5"/>
      <c r="DL10" s="4"/>
      <c r="DM10" s="4"/>
      <c r="DN10" s="5"/>
      <c r="DO10" s="5"/>
      <c r="DP10" s="4"/>
      <c r="DQ10" s="4"/>
      <c r="DR10" s="5"/>
      <c r="DS10" s="5"/>
      <c r="DT10" s="4"/>
      <c r="DU10" s="4"/>
      <c r="DV10" s="5"/>
      <c r="DW10" s="5"/>
      <c r="DX10" s="4"/>
      <c r="DY10" s="4"/>
      <c r="DZ10" s="5"/>
      <c r="EA10" s="5"/>
      <c r="EB10" s="4"/>
      <c r="EC10" s="4"/>
      <c r="ED10" s="5"/>
      <c r="EE10" s="5"/>
      <c r="EF10" s="4"/>
      <c r="EG10" s="4"/>
      <c r="EH10" s="5"/>
      <c r="EI10" s="5"/>
      <c r="EJ10" s="4"/>
      <c r="EK10" s="4"/>
      <c r="EL10" s="5"/>
      <c r="EM10" s="5"/>
      <c r="EN10" s="4"/>
      <c r="EO10" s="4"/>
      <c r="EP10" s="5"/>
      <c r="EQ10" s="5"/>
      <c r="ER10" s="4"/>
      <c r="ES10" s="4"/>
      <c r="ET10" s="5"/>
      <c r="EU10" s="5"/>
      <c r="EV10" s="4"/>
      <c r="EW10" s="4"/>
      <c r="EX10" s="5"/>
      <c r="EY10" s="5"/>
      <c r="EZ10" s="4"/>
      <c r="FA10" s="4"/>
      <c r="FB10" s="5"/>
      <c r="FC10" s="5"/>
      <c r="FD10" s="4"/>
      <c r="FE10" s="4"/>
      <c r="FF10" s="5"/>
      <c r="FG10" s="5"/>
      <c r="FH10" s="4"/>
      <c r="FI10" s="4"/>
      <c r="FJ10" s="5"/>
      <c r="FK10" s="5"/>
      <c r="FL10" s="4"/>
      <c r="FM10" s="4"/>
      <c r="FN10" s="5"/>
      <c r="FO10" s="5"/>
      <c r="FP10" s="4"/>
      <c r="FQ10" s="4"/>
      <c r="FR10" s="5"/>
      <c r="FS10" s="5"/>
      <c r="FT10" s="4"/>
      <c r="FU10" s="4"/>
      <c r="FV10" s="5"/>
      <c r="FW10" s="5"/>
      <c r="FX10" s="4"/>
      <c r="FY10" s="4"/>
      <c r="FZ10" s="5"/>
      <c r="GA10" s="5"/>
      <c r="GB10" s="4"/>
      <c r="GC10" s="4"/>
      <c r="GD10" s="5"/>
      <c r="GE10" s="5"/>
      <c r="GF10" s="4"/>
      <c r="GG10" s="4"/>
      <c r="GH10" s="5"/>
      <c r="GI10" s="5"/>
      <c r="GJ10" s="4"/>
      <c r="GK10" s="4"/>
      <c r="GL10" s="5"/>
      <c r="GM10" s="5"/>
      <c r="GN10" s="4"/>
      <c r="GO10" s="4"/>
      <c r="GP10" s="5"/>
      <c r="GQ10" s="5"/>
      <c r="GR10" s="4"/>
      <c r="GS10" s="4"/>
      <c r="GT10" s="5"/>
      <c r="GU10" s="5"/>
      <c r="GV10" s="4"/>
      <c r="GW10" s="4"/>
      <c r="GX10" s="5"/>
      <c r="GY10" s="5"/>
      <c r="GZ10" s="4"/>
      <c r="HA10" s="4"/>
      <c r="HB10" s="5"/>
      <c r="HC10" s="5"/>
      <c r="HD10" s="4"/>
      <c r="HE10" s="4"/>
      <c r="HF10" s="5"/>
      <c r="HG10" s="5"/>
      <c r="HH10" s="4"/>
      <c r="HI10" s="4"/>
      <c r="HJ10" s="5"/>
      <c r="HK10" s="5"/>
      <c r="HL10" s="4"/>
      <c r="HM10" s="4"/>
      <c r="HN10" s="5"/>
      <c r="HO10" s="5"/>
      <c r="HP10" s="4"/>
      <c r="HQ10" s="4"/>
      <c r="HR10" s="5"/>
      <c r="HS10" s="5"/>
      <c r="HT10" s="4"/>
      <c r="HU10" s="4"/>
      <c r="HV10" s="5"/>
      <c r="HW10" s="5"/>
    </row>
    <row r="11" spans="1:231" s="3" customFormat="1" ht="15.75" thickBot="1" x14ac:dyDescent="0.25">
      <c r="A11" s="88" t="s">
        <v>18</v>
      </c>
      <c r="B11" s="88"/>
      <c r="C11" s="88"/>
      <c r="D11" s="88"/>
      <c r="E11" s="88"/>
      <c r="F11" s="88"/>
      <c r="G11" s="88"/>
      <c r="H11" s="2"/>
      <c r="I11" s="2"/>
      <c r="J11" s="7"/>
      <c r="K11" s="7"/>
      <c r="L11" s="2"/>
      <c r="M11" s="2"/>
      <c r="N11" s="7"/>
      <c r="O11" s="7"/>
      <c r="P11" s="2"/>
      <c r="Q11" s="2"/>
      <c r="R11" s="7"/>
      <c r="S11" s="7"/>
      <c r="T11" s="2"/>
      <c r="U11" s="2"/>
      <c r="V11" s="7"/>
      <c r="W11" s="7"/>
      <c r="X11" s="2"/>
      <c r="Y11" s="2"/>
      <c r="Z11" s="7"/>
      <c r="AA11" s="7"/>
      <c r="AB11" s="2"/>
      <c r="AC11" s="2"/>
      <c r="AD11" s="7"/>
      <c r="AE11" s="7"/>
      <c r="AF11" s="2"/>
      <c r="AG11" s="2"/>
      <c r="AH11" s="7"/>
      <c r="AI11" s="7"/>
      <c r="AJ11" s="2"/>
      <c r="AK11" s="2"/>
      <c r="AL11" s="7"/>
      <c r="AM11" s="7"/>
      <c r="AN11" s="2"/>
      <c r="AO11" s="2"/>
      <c r="AP11" s="7"/>
      <c r="AQ11" s="7"/>
      <c r="AR11" s="2"/>
      <c r="AS11" s="2"/>
      <c r="AT11" s="7"/>
      <c r="AU11" s="7"/>
      <c r="AV11" s="2"/>
      <c r="AW11" s="2"/>
      <c r="AX11" s="7"/>
      <c r="AY11" s="7"/>
      <c r="AZ11" s="2"/>
      <c r="BA11" s="2"/>
      <c r="BB11" s="7"/>
      <c r="BC11" s="7"/>
      <c r="BD11" s="2"/>
      <c r="BE11" s="2"/>
      <c r="BF11" s="7"/>
      <c r="BG11" s="7"/>
      <c r="BH11" s="2"/>
      <c r="BI11" s="2"/>
      <c r="BJ11" s="7"/>
      <c r="BK11" s="7"/>
      <c r="BL11" s="2"/>
      <c r="BM11" s="2"/>
      <c r="BN11" s="7"/>
      <c r="BO11" s="7"/>
      <c r="BP11" s="2"/>
      <c r="BQ11" s="2"/>
      <c r="BR11" s="7"/>
      <c r="BS11" s="7"/>
      <c r="BT11" s="2"/>
      <c r="BU11" s="2"/>
      <c r="BV11" s="7"/>
      <c r="BW11" s="7"/>
      <c r="BX11" s="2"/>
      <c r="BY11" s="2"/>
      <c r="BZ11" s="7"/>
      <c r="CA11" s="7"/>
      <c r="CB11" s="2"/>
      <c r="CC11" s="2"/>
      <c r="CD11" s="7"/>
      <c r="CE11" s="7"/>
      <c r="CF11" s="2"/>
      <c r="CG11" s="2"/>
      <c r="CH11" s="7"/>
      <c r="CI11" s="7"/>
      <c r="CJ11" s="2"/>
      <c r="CK11" s="2"/>
      <c r="CL11" s="7"/>
      <c r="CM11" s="7"/>
      <c r="CN11" s="2"/>
      <c r="CO11" s="2"/>
      <c r="CP11" s="7"/>
      <c r="CQ11" s="7"/>
      <c r="CR11" s="2"/>
      <c r="CS11" s="2"/>
      <c r="CT11" s="7"/>
      <c r="CU11" s="7"/>
      <c r="CV11" s="2"/>
      <c r="CW11" s="2"/>
      <c r="CX11" s="7"/>
      <c r="CY11" s="7"/>
      <c r="CZ11" s="2"/>
      <c r="DA11" s="2"/>
      <c r="DB11" s="7"/>
      <c r="DC11" s="7"/>
      <c r="DD11" s="2"/>
      <c r="DE11" s="2"/>
      <c r="DF11" s="7"/>
      <c r="DG11" s="7"/>
      <c r="DH11" s="2"/>
      <c r="DI11" s="2"/>
      <c r="DJ11" s="7"/>
      <c r="DK11" s="7"/>
      <c r="DL11" s="2"/>
      <c r="DM11" s="2"/>
      <c r="DN11" s="7"/>
      <c r="DO11" s="7"/>
      <c r="DP11" s="2"/>
      <c r="DQ11" s="2"/>
      <c r="DR11" s="7"/>
      <c r="DS11" s="7"/>
      <c r="DT11" s="2"/>
      <c r="DU11" s="2"/>
      <c r="DV11" s="7"/>
      <c r="DW11" s="7"/>
      <c r="DX11" s="2"/>
      <c r="DY11" s="2"/>
      <c r="DZ11" s="7"/>
      <c r="EA11" s="7"/>
      <c r="EB11" s="2"/>
      <c r="EC11" s="2"/>
      <c r="ED11" s="7"/>
      <c r="EE11" s="7"/>
      <c r="EF11" s="2"/>
      <c r="EG11" s="2"/>
      <c r="EH11" s="7"/>
      <c r="EI11" s="7"/>
      <c r="EJ11" s="2"/>
      <c r="EK11" s="2"/>
      <c r="EL11" s="7"/>
      <c r="EM11" s="7"/>
      <c r="EN11" s="2"/>
      <c r="EO11" s="2"/>
      <c r="EP11" s="7"/>
      <c r="EQ11" s="7"/>
      <c r="ER11" s="2"/>
      <c r="ES11" s="2"/>
      <c r="ET11" s="7"/>
      <c r="EU11" s="7"/>
      <c r="EV11" s="2"/>
      <c r="EW11" s="2"/>
      <c r="EX11" s="7"/>
      <c r="EY11" s="7"/>
      <c r="EZ11" s="2"/>
      <c r="FA11" s="2"/>
      <c r="FB11" s="7"/>
      <c r="FC11" s="7"/>
      <c r="FD11" s="2"/>
      <c r="FE11" s="2"/>
      <c r="FF11" s="7"/>
      <c r="FG11" s="7"/>
      <c r="FH11" s="2"/>
      <c r="FI11" s="2"/>
      <c r="FJ11" s="7"/>
      <c r="FK11" s="7"/>
      <c r="FL11" s="2"/>
      <c r="FM11" s="2"/>
      <c r="FN11" s="7"/>
      <c r="FO11" s="7"/>
      <c r="FP11" s="2"/>
      <c r="FQ11" s="2"/>
      <c r="FR11" s="7"/>
      <c r="FS11" s="7"/>
      <c r="FT11" s="2"/>
      <c r="FU11" s="2"/>
      <c r="FV11" s="7"/>
      <c r="FW11" s="7"/>
      <c r="FX11" s="2"/>
      <c r="FY11" s="2"/>
      <c r="FZ11" s="7"/>
      <c r="GA11" s="7"/>
      <c r="GB11" s="2"/>
      <c r="GC11" s="2"/>
      <c r="GD11" s="7"/>
      <c r="GE11" s="7"/>
      <c r="GF11" s="2"/>
      <c r="GG11" s="2"/>
      <c r="GH11" s="7"/>
      <c r="GI11" s="7"/>
      <c r="GJ11" s="2"/>
      <c r="GK11" s="2"/>
      <c r="GL11" s="7"/>
      <c r="GM11" s="7"/>
      <c r="GN11" s="2"/>
      <c r="GO11" s="2"/>
      <c r="GP11" s="7"/>
      <c r="GQ11" s="7"/>
      <c r="GR11" s="2"/>
      <c r="GS11" s="2"/>
      <c r="GT11" s="7"/>
      <c r="GU11" s="7"/>
      <c r="GV11" s="2"/>
      <c r="GW11" s="2"/>
      <c r="GX11" s="7"/>
      <c r="GY11" s="7"/>
      <c r="GZ11" s="2"/>
      <c r="HA11" s="2"/>
      <c r="HB11" s="7"/>
      <c r="HC11" s="7"/>
      <c r="HD11" s="2"/>
      <c r="HE11" s="2"/>
      <c r="HF11" s="7"/>
      <c r="HG11" s="7"/>
      <c r="HH11" s="2"/>
      <c r="HI11" s="2"/>
      <c r="HJ11" s="7"/>
      <c r="HK11" s="7"/>
      <c r="HL11" s="2"/>
      <c r="HM11" s="2"/>
      <c r="HN11" s="7"/>
      <c r="HO11" s="7"/>
      <c r="HP11" s="2"/>
      <c r="HQ11" s="2"/>
      <c r="HR11" s="7"/>
      <c r="HS11" s="7"/>
      <c r="HT11" s="2"/>
      <c r="HU11" s="2"/>
      <c r="HV11" s="7"/>
      <c r="HW11" s="7"/>
    </row>
    <row r="12" spans="1:231" s="3" customFormat="1" ht="15" customHeight="1" x14ac:dyDescent="0.2">
      <c r="A12" s="89" t="s">
        <v>9</v>
      </c>
      <c r="B12" s="79" t="s">
        <v>0</v>
      </c>
      <c r="C12" s="94" t="s">
        <v>1</v>
      </c>
      <c r="D12" s="79" t="s">
        <v>2</v>
      </c>
      <c r="E12" s="77" t="s">
        <v>24</v>
      </c>
      <c r="F12" s="77"/>
      <c r="G12" s="77" t="s">
        <v>23</v>
      </c>
    </row>
    <row r="13" spans="1:231" s="3" customFormat="1" ht="26.25" thickBot="1" x14ac:dyDescent="0.25">
      <c r="A13" s="90"/>
      <c r="B13" s="80"/>
      <c r="C13" s="95"/>
      <c r="D13" s="80"/>
      <c r="E13" s="43" t="s">
        <v>3</v>
      </c>
      <c r="F13" s="43" t="s">
        <v>5</v>
      </c>
      <c r="G13" s="78"/>
    </row>
    <row r="14" spans="1:231" s="3" customFormat="1" x14ac:dyDescent="0.2">
      <c r="A14" s="33" t="s">
        <v>31</v>
      </c>
      <c r="B14" s="92"/>
      <c r="C14" s="92"/>
      <c r="D14" s="92"/>
      <c r="E14" s="22"/>
      <c r="F14" s="22"/>
      <c r="G14" s="22"/>
    </row>
    <row r="15" spans="1:231" x14ac:dyDescent="0.2">
      <c r="A15" s="14" t="s">
        <v>10</v>
      </c>
      <c r="B15" s="15" t="s">
        <v>383</v>
      </c>
      <c r="C15" s="16"/>
      <c r="D15" s="16"/>
      <c r="E15" s="37"/>
      <c r="F15" s="38"/>
      <c r="G15" s="38"/>
    </row>
    <row r="16" spans="1:231" x14ac:dyDescent="0.2">
      <c r="A16" s="45">
        <v>1</v>
      </c>
      <c r="B16" s="46" t="s">
        <v>50</v>
      </c>
      <c r="C16" s="39"/>
      <c r="D16" s="40"/>
      <c r="E16" s="41"/>
      <c r="F16" s="41"/>
      <c r="G16" s="42"/>
    </row>
    <row r="17" spans="1:7" s="8" customFormat="1" x14ac:dyDescent="0.2">
      <c r="A17" s="47" t="s">
        <v>12</v>
      </c>
      <c r="B17" s="48" t="s">
        <v>38</v>
      </c>
      <c r="C17" s="49">
        <v>1</v>
      </c>
      <c r="D17" s="50" t="s">
        <v>88</v>
      </c>
      <c r="E17" s="34" t="s">
        <v>29</v>
      </c>
      <c r="F17" s="75"/>
      <c r="G17" s="51">
        <f t="shared" ref="G17:G18" si="0">SUM(E17,F17)*C17</f>
        <v>0</v>
      </c>
    </row>
    <row r="18" spans="1:7" s="8" customFormat="1" ht="25.5" x14ac:dyDescent="0.2">
      <c r="A18" s="47" t="s">
        <v>13</v>
      </c>
      <c r="B18" s="48" t="s">
        <v>163</v>
      </c>
      <c r="C18" s="49">
        <v>4</v>
      </c>
      <c r="D18" s="50" t="s">
        <v>26</v>
      </c>
      <c r="E18" s="34" t="s">
        <v>29</v>
      </c>
      <c r="F18" s="75"/>
      <c r="G18" s="51">
        <f t="shared" si="0"/>
        <v>0</v>
      </c>
    </row>
    <row r="19" spans="1:7" x14ac:dyDescent="0.2">
      <c r="A19" s="52">
        <v>2</v>
      </c>
      <c r="B19" s="53" t="s">
        <v>35</v>
      </c>
      <c r="C19" s="54"/>
      <c r="D19" s="49"/>
      <c r="E19" s="55"/>
      <c r="F19" s="55"/>
      <c r="G19" s="34"/>
    </row>
    <row r="20" spans="1:7" s="8" customFormat="1" x14ac:dyDescent="0.2">
      <c r="A20" s="56" t="s">
        <v>27</v>
      </c>
      <c r="B20" s="57" t="s">
        <v>175</v>
      </c>
      <c r="C20" s="58">
        <v>2</v>
      </c>
      <c r="D20" s="59" t="s">
        <v>174</v>
      </c>
      <c r="E20" s="34" t="s">
        <v>29</v>
      </c>
      <c r="F20" s="75"/>
      <c r="G20" s="34">
        <f t="shared" ref="G20:G22" si="1">SUM(E20,F20)*C20</f>
        <v>0</v>
      </c>
    </row>
    <row r="21" spans="1:7" s="8" customFormat="1" x14ac:dyDescent="0.2">
      <c r="A21" s="47" t="s">
        <v>28</v>
      </c>
      <c r="B21" s="48" t="s">
        <v>49</v>
      </c>
      <c r="C21" s="49">
        <v>1</v>
      </c>
      <c r="D21" s="50" t="s">
        <v>88</v>
      </c>
      <c r="E21" s="34" t="s">
        <v>29</v>
      </c>
      <c r="F21" s="75"/>
      <c r="G21" s="51">
        <f t="shared" si="1"/>
        <v>0</v>
      </c>
    </row>
    <row r="22" spans="1:7" s="8" customFormat="1" x14ac:dyDescent="0.2">
      <c r="A22" s="47" t="s">
        <v>33</v>
      </c>
      <c r="B22" s="57" t="s">
        <v>54</v>
      </c>
      <c r="C22" s="58">
        <v>1</v>
      </c>
      <c r="D22" s="50" t="s">
        <v>88</v>
      </c>
      <c r="E22" s="76"/>
      <c r="F22" s="76"/>
      <c r="G22" s="61">
        <f t="shared" si="1"/>
        <v>0</v>
      </c>
    </row>
    <row r="23" spans="1:7" x14ac:dyDescent="0.2">
      <c r="A23" s="52">
        <v>3</v>
      </c>
      <c r="B23" s="53" t="s">
        <v>173</v>
      </c>
      <c r="C23" s="54"/>
      <c r="D23" s="49"/>
      <c r="E23" s="55"/>
      <c r="F23" s="55"/>
      <c r="G23" s="34"/>
    </row>
    <row r="24" spans="1:7" x14ac:dyDescent="0.2">
      <c r="A24" s="62" t="s">
        <v>30</v>
      </c>
      <c r="B24" s="48" t="s">
        <v>187</v>
      </c>
      <c r="C24" s="54">
        <v>122</v>
      </c>
      <c r="D24" s="59" t="s">
        <v>182</v>
      </c>
      <c r="E24" s="34" t="s">
        <v>29</v>
      </c>
      <c r="F24" s="75"/>
      <c r="G24" s="51">
        <f t="shared" ref="G24:G69" si="2">SUM(E24,F24)*C24</f>
        <v>0</v>
      </c>
    </row>
    <row r="25" spans="1:7" x14ac:dyDescent="0.2">
      <c r="A25" s="62" t="s">
        <v>39</v>
      </c>
      <c r="B25" s="48" t="s">
        <v>188</v>
      </c>
      <c r="C25" s="54">
        <v>1</v>
      </c>
      <c r="D25" s="50" t="s">
        <v>82</v>
      </c>
      <c r="E25" s="34" t="s">
        <v>29</v>
      </c>
      <c r="F25" s="75"/>
      <c r="G25" s="51">
        <f t="shared" ref="G25:G26" si="3">SUM(E25,F25)*C25</f>
        <v>0</v>
      </c>
    </row>
    <row r="26" spans="1:7" x14ac:dyDescent="0.2">
      <c r="A26" s="62" t="s">
        <v>65</v>
      </c>
      <c r="B26" s="48" t="s">
        <v>236</v>
      </c>
      <c r="C26" s="54">
        <v>1</v>
      </c>
      <c r="D26" s="50" t="s">
        <v>88</v>
      </c>
      <c r="E26" s="34" t="s">
        <v>29</v>
      </c>
      <c r="F26" s="75"/>
      <c r="G26" s="51">
        <f t="shared" si="3"/>
        <v>0</v>
      </c>
    </row>
    <row r="27" spans="1:7" x14ac:dyDescent="0.2">
      <c r="A27" s="62" t="s">
        <v>66</v>
      </c>
      <c r="B27" s="48" t="s">
        <v>189</v>
      </c>
      <c r="C27" s="54">
        <v>5</v>
      </c>
      <c r="D27" s="59" t="s">
        <v>182</v>
      </c>
      <c r="E27" s="75"/>
      <c r="F27" s="75"/>
      <c r="G27" s="51">
        <f t="shared" si="2"/>
        <v>0</v>
      </c>
    </row>
    <row r="28" spans="1:7" ht="25.5" x14ac:dyDescent="0.2">
      <c r="A28" s="62" t="s">
        <v>67</v>
      </c>
      <c r="B28" s="48" t="s">
        <v>190</v>
      </c>
      <c r="C28" s="63">
        <v>2</v>
      </c>
      <c r="D28" s="50" t="s">
        <v>88</v>
      </c>
      <c r="E28" s="76"/>
      <c r="F28" s="76"/>
      <c r="G28" s="51">
        <f t="shared" si="2"/>
        <v>0</v>
      </c>
    </row>
    <row r="29" spans="1:7" x14ac:dyDescent="0.2">
      <c r="A29" s="52">
        <v>4</v>
      </c>
      <c r="B29" s="53" t="s">
        <v>177</v>
      </c>
      <c r="C29" s="54"/>
      <c r="D29" s="49"/>
      <c r="E29" s="55"/>
      <c r="F29" s="55"/>
      <c r="G29" s="34"/>
    </row>
    <row r="30" spans="1:7" x14ac:dyDescent="0.2">
      <c r="A30" s="62" t="s">
        <v>40</v>
      </c>
      <c r="B30" s="57" t="s">
        <v>176</v>
      </c>
      <c r="C30" s="58">
        <v>30</v>
      </c>
      <c r="D30" s="59" t="s">
        <v>182</v>
      </c>
      <c r="E30" s="76"/>
      <c r="F30" s="76"/>
      <c r="G30" s="51">
        <f t="shared" si="2"/>
        <v>0</v>
      </c>
    </row>
    <row r="31" spans="1:7" x14ac:dyDescent="0.2">
      <c r="A31" s="52">
        <v>5</v>
      </c>
      <c r="B31" s="53" t="s">
        <v>191</v>
      </c>
      <c r="C31" s="54"/>
      <c r="D31" s="49"/>
      <c r="E31" s="55"/>
      <c r="F31" s="55"/>
      <c r="G31" s="34"/>
    </row>
    <row r="32" spans="1:7" x14ac:dyDescent="0.2">
      <c r="A32" s="62" t="s">
        <v>20</v>
      </c>
      <c r="B32" s="57" t="s">
        <v>192</v>
      </c>
      <c r="C32" s="58">
        <v>5</v>
      </c>
      <c r="D32" s="59" t="s">
        <v>182</v>
      </c>
      <c r="E32" s="76"/>
      <c r="F32" s="76"/>
      <c r="G32" s="51">
        <f t="shared" si="2"/>
        <v>0</v>
      </c>
    </row>
    <row r="33" spans="1:7" x14ac:dyDescent="0.2">
      <c r="A33" s="52">
        <v>6</v>
      </c>
      <c r="B33" s="53" t="s">
        <v>178</v>
      </c>
      <c r="C33" s="54"/>
      <c r="D33" s="49"/>
      <c r="E33" s="55"/>
      <c r="F33" s="55"/>
      <c r="G33" s="34"/>
    </row>
    <row r="34" spans="1:7" x14ac:dyDescent="0.2">
      <c r="A34" s="62" t="s">
        <v>43</v>
      </c>
      <c r="B34" s="57" t="s">
        <v>200</v>
      </c>
      <c r="C34" s="58">
        <v>122</v>
      </c>
      <c r="D34" s="59" t="s">
        <v>182</v>
      </c>
      <c r="E34" s="76"/>
      <c r="F34" s="76"/>
      <c r="G34" s="51">
        <f t="shared" si="2"/>
        <v>0</v>
      </c>
    </row>
    <row r="35" spans="1:7" ht="25.5" x14ac:dyDescent="0.2">
      <c r="A35" s="62" t="s">
        <v>44</v>
      </c>
      <c r="B35" s="57" t="s">
        <v>237</v>
      </c>
      <c r="C35" s="58">
        <v>40</v>
      </c>
      <c r="D35" s="59" t="s">
        <v>182</v>
      </c>
      <c r="E35" s="76"/>
      <c r="F35" s="76"/>
      <c r="G35" s="51">
        <f t="shared" si="2"/>
        <v>0</v>
      </c>
    </row>
    <row r="36" spans="1:7" x14ac:dyDescent="0.2">
      <c r="A36" s="62" t="s">
        <v>45</v>
      </c>
      <c r="B36" s="57" t="s">
        <v>199</v>
      </c>
      <c r="C36" s="58">
        <v>2</v>
      </c>
      <c r="D36" s="59" t="s">
        <v>182</v>
      </c>
      <c r="E36" s="76"/>
      <c r="F36" s="76"/>
      <c r="G36" s="51">
        <f t="shared" si="2"/>
        <v>0</v>
      </c>
    </row>
    <row r="37" spans="1:7" x14ac:dyDescent="0.2">
      <c r="A37" s="52">
        <v>7</v>
      </c>
      <c r="B37" s="53" t="s">
        <v>201</v>
      </c>
      <c r="C37" s="54"/>
      <c r="D37" s="49"/>
      <c r="E37" s="55"/>
      <c r="F37" s="55"/>
      <c r="G37" s="34"/>
    </row>
    <row r="38" spans="1:7" x14ac:dyDescent="0.2">
      <c r="A38" s="62" t="s">
        <v>46</v>
      </c>
      <c r="B38" s="57" t="s">
        <v>202</v>
      </c>
      <c r="C38" s="58">
        <v>1</v>
      </c>
      <c r="D38" s="50" t="s">
        <v>88</v>
      </c>
      <c r="E38" s="76"/>
      <c r="F38" s="76"/>
      <c r="G38" s="51">
        <f t="shared" si="2"/>
        <v>0</v>
      </c>
    </row>
    <row r="39" spans="1:7" x14ac:dyDescent="0.2">
      <c r="A39" s="62" t="s">
        <v>70</v>
      </c>
      <c r="B39" s="57" t="s">
        <v>203</v>
      </c>
      <c r="C39" s="58">
        <v>5</v>
      </c>
      <c r="D39" s="50" t="s">
        <v>88</v>
      </c>
      <c r="E39" s="76"/>
      <c r="F39" s="76"/>
      <c r="G39" s="51">
        <f t="shared" si="2"/>
        <v>0</v>
      </c>
    </row>
    <row r="40" spans="1:7" x14ac:dyDescent="0.2">
      <c r="A40" s="52">
        <v>8</v>
      </c>
      <c r="B40" s="53" t="s">
        <v>36</v>
      </c>
      <c r="C40" s="54"/>
      <c r="D40" s="49"/>
      <c r="E40" s="55"/>
      <c r="F40" s="55"/>
      <c r="G40" s="34"/>
    </row>
    <row r="41" spans="1:7" ht="25.5" x14ac:dyDescent="0.2">
      <c r="A41" s="62" t="s">
        <v>51</v>
      </c>
      <c r="B41" s="57" t="s">
        <v>220</v>
      </c>
      <c r="C41" s="63">
        <v>350</v>
      </c>
      <c r="D41" s="58" t="s">
        <v>182</v>
      </c>
      <c r="E41" s="76"/>
      <c r="F41" s="76"/>
      <c r="G41" s="51">
        <f t="shared" si="2"/>
        <v>0</v>
      </c>
    </row>
    <row r="42" spans="1:7" ht="25.5" x14ac:dyDescent="0.2">
      <c r="A42" s="62" t="s">
        <v>55</v>
      </c>
      <c r="B42" s="57" t="s">
        <v>195</v>
      </c>
      <c r="C42" s="63">
        <v>80</v>
      </c>
      <c r="D42" s="58" t="s">
        <v>182</v>
      </c>
      <c r="E42" s="76"/>
      <c r="F42" s="76"/>
      <c r="G42" s="51">
        <f t="shared" si="2"/>
        <v>0</v>
      </c>
    </row>
    <row r="43" spans="1:7" x14ac:dyDescent="0.2">
      <c r="A43" s="62" t="s">
        <v>152</v>
      </c>
      <c r="B43" s="57" t="s">
        <v>193</v>
      </c>
      <c r="C43" s="63">
        <v>510</v>
      </c>
      <c r="D43" s="58" t="s">
        <v>182</v>
      </c>
      <c r="E43" s="76"/>
      <c r="F43" s="76"/>
      <c r="G43" s="51">
        <f t="shared" si="2"/>
        <v>0</v>
      </c>
    </row>
    <row r="44" spans="1:7" ht="25.5" x14ac:dyDescent="0.2">
      <c r="A44" s="62" t="s">
        <v>153</v>
      </c>
      <c r="B44" s="57" t="s">
        <v>221</v>
      </c>
      <c r="C44" s="63">
        <v>130</v>
      </c>
      <c r="D44" s="58" t="s">
        <v>182</v>
      </c>
      <c r="E44" s="76"/>
      <c r="F44" s="76"/>
      <c r="G44" s="51">
        <f t="shared" ref="G44" si="4">SUM(E44,F44)*C44</f>
        <v>0</v>
      </c>
    </row>
    <row r="45" spans="1:7" ht="25.5" x14ac:dyDescent="0.2">
      <c r="A45" s="62" t="s">
        <v>154</v>
      </c>
      <c r="B45" s="57" t="s">
        <v>194</v>
      </c>
      <c r="C45" s="63">
        <v>5</v>
      </c>
      <c r="D45" s="58" t="s">
        <v>182</v>
      </c>
      <c r="E45" s="76"/>
      <c r="F45" s="76"/>
      <c r="G45" s="51">
        <f t="shared" si="2"/>
        <v>0</v>
      </c>
    </row>
    <row r="46" spans="1:7" ht="25.5" x14ac:dyDescent="0.2">
      <c r="A46" s="62" t="s">
        <v>155</v>
      </c>
      <c r="B46" s="57" t="s">
        <v>196</v>
      </c>
      <c r="C46" s="63">
        <v>30</v>
      </c>
      <c r="D46" s="58" t="s">
        <v>182</v>
      </c>
      <c r="E46" s="76"/>
      <c r="F46" s="76"/>
      <c r="G46" s="51">
        <f t="shared" si="2"/>
        <v>0</v>
      </c>
    </row>
    <row r="47" spans="1:7" x14ac:dyDescent="0.2">
      <c r="A47" s="62" t="s">
        <v>156</v>
      </c>
      <c r="B47" s="57" t="s">
        <v>222</v>
      </c>
      <c r="C47" s="63">
        <v>27</v>
      </c>
      <c r="D47" s="58" t="s">
        <v>182</v>
      </c>
      <c r="E47" s="76"/>
      <c r="F47" s="76"/>
      <c r="G47" s="51">
        <f t="shared" si="2"/>
        <v>0</v>
      </c>
    </row>
    <row r="48" spans="1:7" x14ac:dyDescent="0.2">
      <c r="A48" s="52">
        <v>9</v>
      </c>
      <c r="B48" s="53" t="s">
        <v>197</v>
      </c>
      <c r="C48" s="54"/>
      <c r="D48" s="49"/>
      <c r="E48" s="55"/>
      <c r="F48" s="55"/>
      <c r="G48" s="34"/>
    </row>
    <row r="49" spans="1:7" x14ac:dyDescent="0.2">
      <c r="A49" s="62" t="s">
        <v>179</v>
      </c>
      <c r="B49" s="57" t="s">
        <v>198</v>
      </c>
      <c r="C49" s="63">
        <v>1</v>
      </c>
      <c r="D49" s="58" t="s">
        <v>182</v>
      </c>
      <c r="E49" s="76"/>
      <c r="F49" s="76"/>
      <c r="G49" s="51">
        <f t="shared" si="2"/>
        <v>0</v>
      </c>
    </row>
    <row r="50" spans="1:7" x14ac:dyDescent="0.2">
      <c r="A50" s="52">
        <v>10</v>
      </c>
      <c r="B50" s="53" t="s">
        <v>81</v>
      </c>
      <c r="C50" s="54"/>
      <c r="D50" s="49"/>
      <c r="E50" s="55"/>
      <c r="F50" s="55"/>
      <c r="G50" s="34"/>
    </row>
    <row r="51" spans="1:7" x14ac:dyDescent="0.2">
      <c r="A51" s="62" t="s">
        <v>180</v>
      </c>
      <c r="B51" s="64" t="s">
        <v>204</v>
      </c>
      <c r="C51" s="63">
        <v>1</v>
      </c>
      <c r="D51" s="50" t="s">
        <v>88</v>
      </c>
      <c r="E51" s="76"/>
      <c r="F51" s="76"/>
      <c r="G51" s="51">
        <f t="shared" si="2"/>
        <v>0</v>
      </c>
    </row>
    <row r="52" spans="1:7" x14ac:dyDescent="0.2">
      <c r="A52" s="62" t="s">
        <v>184</v>
      </c>
      <c r="B52" s="64" t="s">
        <v>205</v>
      </c>
      <c r="C52" s="63">
        <v>4</v>
      </c>
      <c r="D52" s="50" t="s">
        <v>88</v>
      </c>
      <c r="E52" s="76"/>
      <c r="F52" s="76"/>
      <c r="G52" s="51">
        <f t="shared" ref="G52:G57" si="5">SUM(E52,F52)*C52</f>
        <v>0</v>
      </c>
    </row>
    <row r="53" spans="1:7" x14ac:dyDescent="0.2">
      <c r="A53" s="62" t="s">
        <v>185</v>
      </c>
      <c r="B53" s="64" t="s">
        <v>216</v>
      </c>
      <c r="C53" s="63">
        <v>4</v>
      </c>
      <c r="D53" s="58" t="s">
        <v>182</v>
      </c>
      <c r="E53" s="76"/>
      <c r="F53" s="76"/>
      <c r="G53" s="51">
        <f t="shared" si="5"/>
        <v>0</v>
      </c>
    </row>
    <row r="54" spans="1:7" x14ac:dyDescent="0.2">
      <c r="A54" s="62" t="s">
        <v>186</v>
      </c>
      <c r="B54" s="64" t="s">
        <v>207</v>
      </c>
      <c r="C54" s="63"/>
      <c r="D54" s="50"/>
      <c r="E54" s="60"/>
      <c r="F54" s="60"/>
      <c r="G54" s="51"/>
    </row>
    <row r="55" spans="1:7" x14ac:dyDescent="0.2">
      <c r="A55" s="62" t="s">
        <v>224</v>
      </c>
      <c r="B55" s="64" t="s">
        <v>208</v>
      </c>
      <c r="C55" s="63">
        <v>1</v>
      </c>
      <c r="D55" s="50" t="s">
        <v>88</v>
      </c>
      <c r="E55" s="76"/>
      <c r="F55" s="76"/>
      <c r="G55" s="51">
        <f t="shared" ref="G55" si="6">SUM(E55,F55)*C55</f>
        <v>0</v>
      </c>
    </row>
    <row r="56" spans="1:7" x14ac:dyDescent="0.2">
      <c r="A56" s="62" t="s">
        <v>225</v>
      </c>
      <c r="B56" s="64" t="s">
        <v>206</v>
      </c>
      <c r="C56" s="63"/>
      <c r="D56" s="50"/>
      <c r="E56" s="60"/>
      <c r="F56" s="60"/>
      <c r="G56" s="51"/>
    </row>
    <row r="57" spans="1:7" x14ac:dyDescent="0.2">
      <c r="A57" s="62" t="s">
        <v>226</v>
      </c>
      <c r="B57" s="64" t="s">
        <v>210</v>
      </c>
      <c r="C57" s="63">
        <v>2</v>
      </c>
      <c r="D57" s="50" t="s">
        <v>88</v>
      </c>
      <c r="E57" s="76"/>
      <c r="F57" s="76"/>
      <c r="G57" s="51">
        <f t="shared" si="5"/>
        <v>0</v>
      </c>
    </row>
    <row r="58" spans="1:7" x14ac:dyDescent="0.2">
      <c r="A58" s="62" t="s">
        <v>227</v>
      </c>
      <c r="B58" s="64" t="s">
        <v>211</v>
      </c>
      <c r="C58" s="63">
        <v>1</v>
      </c>
      <c r="D58" s="50" t="s">
        <v>88</v>
      </c>
      <c r="E58" s="76"/>
      <c r="F58" s="76"/>
      <c r="G58" s="51">
        <f t="shared" ref="G58" si="7">SUM(E58,F58)*C58</f>
        <v>0</v>
      </c>
    </row>
    <row r="59" spans="1:7" x14ac:dyDescent="0.2">
      <c r="A59" s="62" t="s">
        <v>228</v>
      </c>
      <c r="B59" s="64" t="s">
        <v>212</v>
      </c>
      <c r="C59" s="63">
        <v>1</v>
      </c>
      <c r="D59" s="50" t="s">
        <v>88</v>
      </c>
      <c r="E59" s="76"/>
      <c r="F59" s="76"/>
      <c r="G59" s="51">
        <f t="shared" ref="G59:G62" si="8">SUM(E59,F59)*C59</f>
        <v>0</v>
      </c>
    </row>
    <row r="60" spans="1:7" x14ac:dyDescent="0.2">
      <c r="A60" s="62" t="s">
        <v>229</v>
      </c>
      <c r="B60" s="64" t="s">
        <v>213</v>
      </c>
      <c r="C60" s="63">
        <v>1</v>
      </c>
      <c r="D60" s="50" t="s">
        <v>88</v>
      </c>
      <c r="E60" s="76"/>
      <c r="F60" s="76"/>
      <c r="G60" s="51">
        <f t="shared" si="8"/>
        <v>0</v>
      </c>
    </row>
    <row r="61" spans="1:7" x14ac:dyDescent="0.2">
      <c r="A61" s="62" t="s">
        <v>230</v>
      </c>
      <c r="B61" s="64" t="s">
        <v>214</v>
      </c>
      <c r="C61" s="63">
        <v>1</v>
      </c>
      <c r="D61" s="50" t="s">
        <v>88</v>
      </c>
      <c r="E61" s="76"/>
      <c r="F61" s="76"/>
      <c r="G61" s="51">
        <f t="shared" si="8"/>
        <v>0</v>
      </c>
    </row>
    <row r="62" spans="1:7" x14ac:dyDescent="0.2">
      <c r="A62" s="62" t="s">
        <v>231</v>
      </c>
      <c r="B62" s="64" t="s">
        <v>215</v>
      </c>
      <c r="C62" s="63">
        <v>1</v>
      </c>
      <c r="D62" s="50" t="s">
        <v>88</v>
      </c>
      <c r="E62" s="76"/>
      <c r="F62" s="76"/>
      <c r="G62" s="51">
        <f t="shared" si="8"/>
        <v>0</v>
      </c>
    </row>
    <row r="63" spans="1:7" x14ac:dyDescent="0.2">
      <c r="A63" s="62" t="s">
        <v>232</v>
      </c>
      <c r="B63" s="64" t="s">
        <v>209</v>
      </c>
      <c r="C63" s="63">
        <v>1</v>
      </c>
      <c r="D63" s="50" t="s">
        <v>88</v>
      </c>
      <c r="E63" s="76"/>
      <c r="F63" s="76"/>
      <c r="G63" s="51">
        <f t="shared" si="2"/>
        <v>0</v>
      </c>
    </row>
    <row r="64" spans="1:7" x14ac:dyDescent="0.2">
      <c r="A64" s="62" t="s">
        <v>233</v>
      </c>
      <c r="B64" s="64" t="s">
        <v>217</v>
      </c>
      <c r="C64" s="63">
        <v>12</v>
      </c>
      <c r="D64" s="50" t="s">
        <v>88</v>
      </c>
      <c r="E64" s="76"/>
      <c r="F64" s="76"/>
      <c r="G64" s="51">
        <f t="shared" si="2"/>
        <v>0</v>
      </c>
    </row>
    <row r="65" spans="1:7" x14ac:dyDescent="0.2">
      <c r="A65" s="62" t="s">
        <v>234</v>
      </c>
      <c r="B65" s="64" t="s">
        <v>218</v>
      </c>
      <c r="C65" s="63">
        <v>12</v>
      </c>
      <c r="D65" s="50" t="s">
        <v>88</v>
      </c>
      <c r="E65" s="76"/>
      <c r="F65" s="76"/>
      <c r="G65" s="51">
        <f t="shared" si="2"/>
        <v>0</v>
      </c>
    </row>
    <row r="66" spans="1:7" x14ac:dyDescent="0.2">
      <c r="A66" s="62" t="s">
        <v>235</v>
      </c>
      <c r="B66" s="64" t="s">
        <v>219</v>
      </c>
      <c r="C66" s="63">
        <v>1</v>
      </c>
      <c r="D66" s="50" t="s">
        <v>88</v>
      </c>
      <c r="E66" s="76"/>
      <c r="F66" s="76"/>
      <c r="G66" s="51">
        <f t="shared" si="2"/>
        <v>0</v>
      </c>
    </row>
    <row r="67" spans="1:7" x14ac:dyDescent="0.2">
      <c r="A67" s="52">
        <v>11</v>
      </c>
      <c r="B67" s="53" t="s">
        <v>37</v>
      </c>
      <c r="C67" s="54"/>
      <c r="D67" s="49"/>
      <c r="E67" s="55"/>
      <c r="F67" s="55"/>
      <c r="G67" s="34"/>
    </row>
    <row r="68" spans="1:7" x14ac:dyDescent="0.2">
      <c r="A68" s="62" t="s">
        <v>181</v>
      </c>
      <c r="B68" s="48" t="s">
        <v>52</v>
      </c>
      <c r="C68" s="54">
        <v>400</v>
      </c>
      <c r="D68" s="49" t="s">
        <v>183</v>
      </c>
      <c r="E68" s="75"/>
      <c r="F68" s="75"/>
      <c r="G68" s="51">
        <f t="shared" si="2"/>
        <v>0</v>
      </c>
    </row>
    <row r="69" spans="1:7" s="8" customFormat="1" x14ac:dyDescent="0.2">
      <c r="A69" s="62" t="s">
        <v>223</v>
      </c>
      <c r="B69" s="48" t="s">
        <v>47</v>
      </c>
      <c r="C69" s="54">
        <v>1</v>
      </c>
      <c r="D69" s="49" t="s">
        <v>48</v>
      </c>
      <c r="E69" s="75"/>
      <c r="F69" s="75"/>
      <c r="G69" s="51">
        <f t="shared" si="2"/>
        <v>0</v>
      </c>
    </row>
    <row r="70" spans="1:7" s="8" customFormat="1" x14ac:dyDescent="0.2">
      <c r="A70" s="65"/>
      <c r="B70" s="91" t="s">
        <v>382</v>
      </c>
      <c r="C70" s="91"/>
      <c r="D70" s="91"/>
      <c r="E70" s="66">
        <f>SUMPRODUCT(E17:E69,C17:C69)</f>
        <v>0</v>
      </c>
      <c r="F70" s="66">
        <f>SUMPRODUCT(F17:F69,C17:C69)</f>
        <v>0</v>
      </c>
      <c r="G70" s="67">
        <f>SUM(G17:G69)</f>
        <v>0</v>
      </c>
    </row>
    <row r="71" spans="1:7" s="25" customFormat="1" x14ac:dyDescent="0.2">
      <c r="A71" s="14" t="s">
        <v>56</v>
      </c>
      <c r="B71" s="15" t="s">
        <v>57</v>
      </c>
      <c r="C71" s="16"/>
      <c r="D71" s="16"/>
      <c r="E71" s="16"/>
      <c r="F71" s="16"/>
      <c r="G71" s="16"/>
    </row>
    <row r="72" spans="1:7" s="25" customFormat="1" x14ac:dyDescent="0.2">
      <c r="A72" s="52">
        <v>1</v>
      </c>
      <c r="B72" s="24" t="s">
        <v>125</v>
      </c>
      <c r="C72" s="54"/>
      <c r="D72" s="49"/>
      <c r="E72" s="34"/>
      <c r="F72" s="34"/>
      <c r="G72" s="51"/>
    </row>
    <row r="73" spans="1:7" s="25" customFormat="1" ht="38.25" x14ac:dyDescent="0.2">
      <c r="A73" s="62" t="s">
        <v>12</v>
      </c>
      <c r="B73" s="48" t="s">
        <v>165</v>
      </c>
      <c r="C73" s="54">
        <v>52</v>
      </c>
      <c r="D73" s="49" t="s">
        <v>88</v>
      </c>
      <c r="E73" s="75"/>
      <c r="F73" s="75"/>
      <c r="G73" s="51">
        <f>SUM(E73,F73)*C73</f>
        <v>0</v>
      </c>
    </row>
    <row r="74" spans="1:7" s="25" customFormat="1" ht="38.25" x14ac:dyDescent="0.2">
      <c r="A74" s="62" t="s">
        <v>13</v>
      </c>
      <c r="B74" s="48" t="s">
        <v>166</v>
      </c>
      <c r="C74" s="54">
        <v>2</v>
      </c>
      <c r="D74" s="49" t="s">
        <v>88</v>
      </c>
      <c r="E74" s="75"/>
      <c r="F74" s="75"/>
      <c r="G74" s="51">
        <f>SUM(E74,F74)*C74</f>
        <v>0</v>
      </c>
    </row>
    <row r="75" spans="1:7" s="25" customFormat="1" ht="38.25" x14ac:dyDescent="0.2">
      <c r="A75" s="62" t="s">
        <v>32</v>
      </c>
      <c r="B75" s="48" t="s">
        <v>129</v>
      </c>
      <c r="C75" s="54">
        <v>54</v>
      </c>
      <c r="D75" s="49" t="s">
        <v>88</v>
      </c>
      <c r="E75" s="75"/>
      <c r="F75" s="75"/>
      <c r="G75" s="51">
        <f>SUM(E75,F75)*C75</f>
        <v>0</v>
      </c>
    </row>
    <row r="76" spans="1:7" s="25" customFormat="1" ht="25.5" x14ac:dyDescent="0.2">
      <c r="A76" s="62" t="s">
        <v>34</v>
      </c>
      <c r="B76" s="48" t="s">
        <v>162</v>
      </c>
      <c r="C76" s="54">
        <v>13</v>
      </c>
      <c r="D76" s="49" t="s">
        <v>88</v>
      </c>
      <c r="E76" s="75"/>
      <c r="F76" s="75"/>
      <c r="G76" s="51">
        <f>SUM(E76:F76)*C76</f>
        <v>0</v>
      </c>
    </row>
    <row r="77" spans="1:7" s="25" customFormat="1" x14ac:dyDescent="0.2">
      <c r="A77" s="62" t="s">
        <v>59</v>
      </c>
      <c r="B77" s="48" t="s">
        <v>240</v>
      </c>
      <c r="C77" s="54">
        <v>14</v>
      </c>
      <c r="D77" s="49" t="s">
        <v>88</v>
      </c>
      <c r="E77" s="75"/>
      <c r="F77" s="75"/>
      <c r="G77" s="51">
        <f t="shared" ref="G77:G84" si="9">SUM(E77,F77)*C77</f>
        <v>0</v>
      </c>
    </row>
    <row r="78" spans="1:7" s="25" customFormat="1" x14ac:dyDescent="0.2">
      <c r="A78" s="62" t="s">
        <v>60</v>
      </c>
      <c r="B78" s="48" t="s">
        <v>241</v>
      </c>
      <c r="C78" s="54">
        <v>1</v>
      </c>
      <c r="D78" s="49" t="s">
        <v>88</v>
      </c>
      <c r="E78" s="75"/>
      <c r="F78" s="75"/>
      <c r="G78" s="51">
        <f>SUM(E78,F78)*C78</f>
        <v>0</v>
      </c>
    </row>
    <row r="79" spans="1:7" s="25" customFormat="1" ht="25.5" x14ac:dyDescent="0.2">
      <c r="A79" s="62" t="s">
        <v>61</v>
      </c>
      <c r="B79" s="48" t="s">
        <v>127</v>
      </c>
      <c r="C79" s="54">
        <v>8</v>
      </c>
      <c r="D79" s="49" t="s">
        <v>88</v>
      </c>
      <c r="E79" s="75"/>
      <c r="F79" s="75"/>
      <c r="G79" s="51">
        <f>SUM(E79,F79)*C79</f>
        <v>0</v>
      </c>
    </row>
    <row r="80" spans="1:7" s="25" customFormat="1" x14ac:dyDescent="0.2">
      <c r="A80" s="62" t="s">
        <v>62</v>
      </c>
      <c r="B80" s="48" t="s">
        <v>119</v>
      </c>
      <c r="C80" s="54">
        <v>600</v>
      </c>
      <c r="D80" s="49" t="s">
        <v>58</v>
      </c>
      <c r="E80" s="75"/>
      <c r="F80" s="75"/>
      <c r="G80" s="51">
        <f t="shared" si="9"/>
        <v>0</v>
      </c>
    </row>
    <row r="81" spans="1:7" s="25" customFormat="1" x14ac:dyDescent="0.2">
      <c r="A81" s="62" t="s">
        <v>63</v>
      </c>
      <c r="B81" s="48" t="s">
        <v>128</v>
      </c>
      <c r="C81" s="54">
        <v>6</v>
      </c>
      <c r="D81" s="49" t="s">
        <v>58</v>
      </c>
      <c r="E81" s="75"/>
      <c r="F81" s="75"/>
      <c r="G81" s="51">
        <f t="shared" si="9"/>
        <v>0</v>
      </c>
    </row>
    <row r="82" spans="1:7" s="25" customFormat="1" x14ac:dyDescent="0.2">
      <c r="A82" s="62" t="s">
        <v>94</v>
      </c>
      <c r="B82" s="48" t="s">
        <v>242</v>
      </c>
      <c r="C82" s="54">
        <v>1</v>
      </c>
      <c r="D82" s="49" t="s">
        <v>88</v>
      </c>
      <c r="E82" s="75"/>
      <c r="F82" s="75"/>
      <c r="G82" s="51">
        <f t="shared" si="9"/>
        <v>0</v>
      </c>
    </row>
    <row r="83" spans="1:7" s="25" customFormat="1" x14ac:dyDescent="0.2">
      <c r="A83" s="62" t="s">
        <v>96</v>
      </c>
      <c r="B83" s="48" t="s">
        <v>108</v>
      </c>
      <c r="C83" s="54">
        <v>1</v>
      </c>
      <c r="D83" s="49" t="s">
        <v>88</v>
      </c>
      <c r="E83" s="75"/>
      <c r="F83" s="75"/>
      <c r="G83" s="51">
        <f t="shared" si="9"/>
        <v>0</v>
      </c>
    </row>
    <row r="84" spans="1:7" s="25" customFormat="1" x14ac:dyDescent="0.2">
      <c r="A84" s="62" t="s">
        <v>98</v>
      </c>
      <c r="B84" s="48" t="s">
        <v>109</v>
      </c>
      <c r="C84" s="54">
        <v>3</v>
      </c>
      <c r="D84" s="49" t="s">
        <v>88</v>
      </c>
      <c r="E84" s="75"/>
      <c r="F84" s="75"/>
      <c r="G84" s="51">
        <f t="shared" si="9"/>
        <v>0</v>
      </c>
    </row>
    <row r="85" spans="1:7" s="25" customFormat="1" x14ac:dyDescent="0.2">
      <c r="A85" s="62" t="s">
        <v>100</v>
      </c>
      <c r="B85" s="48" t="s">
        <v>126</v>
      </c>
      <c r="C85" s="54">
        <v>1</v>
      </c>
      <c r="D85" s="49" t="s">
        <v>88</v>
      </c>
      <c r="E85" s="34" t="s">
        <v>29</v>
      </c>
      <c r="F85" s="75"/>
      <c r="G85" s="51">
        <f>SUM(E85,F85)*C85</f>
        <v>0</v>
      </c>
    </row>
    <row r="86" spans="1:7" s="25" customFormat="1" x14ac:dyDescent="0.2">
      <c r="A86" s="62" t="s">
        <v>102</v>
      </c>
      <c r="B86" s="68" t="s">
        <v>243</v>
      </c>
      <c r="C86" s="54"/>
      <c r="D86" s="49"/>
      <c r="E86" s="34"/>
      <c r="F86" s="34"/>
      <c r="G86" s="51"/>
    </row>
    <row r="87" spans="1:7" s="25" customFormat="1" ht="35.1" customHeight="1" x14ac:dyDescent="0.2">
      <c r="A87" s="62" t="s">
        <v>244</v>
      </c>
      <c r="B87" s="48" t="s">
        <v>245</v>
      </c>
      <c r="C87" s="54">
        <v>7</v>
      </c>
      <c r="D87" s="49" t="s">
        <v>88</v>
      </c>
      <c r="E87" s="75"/>
      <c r="F87" s="75"/>
      <c r="G87" s="51">
        <f t="shared" ref="G87:G110" si="10">SUM(E87:F87)*C87</f>
        <v>0</v>
      </c>
    </row>
    <row r="88" spans="1:7" s="25" customFormat="1" ht="25.5" x14ac:dyDescent="0.2">
      <c r="A88" s="62" t="s">
        <v>246</v>
      </c>
      <c r="B88" s="48" t="s">
        <v>247</v>
      </c>
      <c r="C88" s="54">
        <v>5</v>
      </c>
      <c r="D88" s="49" t="s">
        <v>88</v>
      </c>
      <c r="E88" s="75"/>
      <c r="F88" s="75"/>
      <c r="G88" s="51">
        <f t="shared" si="10"/>
        <v>0</v>
      </c>
    </row>
    <row r="89" spans="1:7" s="25" customFormat="1" x14ac:dyDescent="0.2">
      <c r="A89" s="62" t="s">
        <v>248</v>
      </c>
      <c r="B89" s="48" t="s">
        <v>249</v>
      </c>
      <c r="C89" s="54">
        <v>2</v>
      </c>
      <c r="D89" s="49" t="s">
        <v>88</v>
      </c>
      <c r="E89" s="75"/>
      <c r="F89" s="75"/>
      <c r="G89" s="51">
        <f t="shared" si="10"/>
        <v>0</v>
      </c>
    </row>
    <row r="90" spans="1:7" s="25" customFormat="1" ht="24.95" customHeight="1" x14ac:dyDescent="0.2">
      <c r="A90" s="62" t="s">
        <v>250</v>
      </c>
      <c r="B90" s="48" t="s">
        <v>251</v>
      </c>
      <c r="C90" s="54">
        <v>10</v>
      </c>
      <c r="D90" s="49" t="s">
        <v>88</v>
      </c>
      <c r="E90" s="75"/>
      <c r="F90" s="75"/>
      <c r="G90" s="51">
        <f t="shared" si="10"/>
        <v>0</v>
      </c>
    </row>
    <row r="91" spans="1:7" s="25" customFormat="1" ht="25.5" x14ac:dyDescent="0.2">
      <c r="A91" s="62" t="s">
        <v>252</v>
      </c>
      <c r="B91" s="48" t="s">
        <v>351</v>
      </c>
      <c r="C91" s="54">
        <v>500</v>
      </c>
      <c r="D91" s="49" t="s">
        <v>58</v>
      </c>
      <c r="E91" s="75"/>
      <c r="F91" s="75"/>
      <c r="G91" s="51">
        <f t="shared" si="10"/>
        <v>0</v>
      </c>
    </row>
    <row r="92" spans="1:7" s="25" customFormat="1" ht="25.5" x14ac:dyDescent="0.2">
      <c r="A92" s="62" t="s">
        <v>253</v>
      </c>
      <c r="B92" s="48" t="s">
        <v>352</v>
      </c>
      <c r="C92" s="54">
        <v>200</v>
      </c>
      <c r="D92" s="49" t="s">
        <v>58</v>
      </c>
      <c r="E92" s="75"/>
      <c r="F92" s="75"/>
      <c r="G92" s="51">
        <f t="shared" si="10"/>
        <v>0</v>
      </c>
    </row>
    <row r="93" spans="1:7" s="25" customFormat="1" x14ac:dyDescent="0.2">
      <c r="A93" s="62" t="s">
        <v>254</v>
      </c>
      <c r="B93" s="48" t="s">
        <v>255</v>
      </c>
      <c r="C93" s="54">
        <v>50</v>
      </c>
      <c r="D93" s="49" t="s">
        <v>58</v>
      </c>
      <c r="E93" s="75"/>
      <c r="F93" s="75"/>
      <c r="G93" s="51">
        <f t="shared" si="10"/>
        <v>0</v>
      </c>
    </row>
    <row r="94" spans="1:7" s="25" customFormat="1" x14ac:dyDescent="0.2">
      <c r="A94" s="62" t="s">
        <v>256</v>
      </c>
      <c r="B94" s="48" t="s">
        <v>354</v>
      </c>
      <c r="C94" s="54">
        <v>1</v>
      </c>
      <c r="D94" s="49" t="s">
        <v>88</v>
      </c>
      <c r="E94" s="75"/>
      <c r="F94" s="75"/>
      <c r="G94" s="51">
        <f t="shared" si="10"/>
        <v>0</v>
      </c>
    </row>
    <row r="95" spans="1:7" s="25" customFormat="1" x14ac:dyDescent="0.2">
      <c r="A95" s="62" t="s">
        <v>257</v>
      </c>
      <c r="B95" s="48" t="s">
        <v>355</v>
      </c>
      <c r="C95" s="54">
        <v>2</v>
      </c>
      <c r="D95" s="49" t="s">
        <v>88</v>
      </c>
      <c r="E95" s="75"/>
      <c r="F95" s="75"/>
      <c r="G95" s="51">
        <f t="shared" ref="G95" si="11">SUM(E95:F95)*C95</f>
        <v>0</v>
      </c>
    </row>
    <row r="96" spans="1:7" s="25" customFormat="1" x14ac:dyDescent="0.2">
      <c r="A96" s="62" t="s">
        <v>259</v>
      </c>
      <c r="B96" s="69" t="s">
        <v>258</v>
      </c>
      <c r="C96" s="54">
        <v>12</v>
      </c>
      <c r="D96" s="49" t="s">
        <v>58</v>
      </c>
      <c r="E96" s="75"/>
      <c r="F96" s="75"/>
      <c r="G96" s="51">
        <f t="shared" si="10"/>
        <v>0</v>
      </c>
    </row>
    <row r="97" spans="1:7" s="25" customFormat="1" x14ac:dyDescent="0.2">
      <c r="A97" s="62" t="s">
        <v>261</v>
      </c>
      <c r="B97" s="48" t="s">
        <v>260</v>
      </c>
      <c r="C97" s="54">
        <v>6</v>
      </c>
      <c r="D97" s="49" t="s">
        <v>88</v>
      </c>
      <c r="E97" s="75"/>
      <c r="F97" s="75"/>
      <c r="G97" s="51">
        <f t="shared" si="10"/>
        <v>0</v>
      </c>
    </row>
    <row r="98" spans="1:7" s="25" customFormat="1" x14ac:dyDescent="0.2">
      <c r="A98" s="62" t="s">
        <v>263</v>
      </c>
      <c r="B98" s="48" t="s">
        <v>262</v>
      </c>
      <c r="C98" s="54">
        <v>6</v>
      </c>
      <c r="D98" s="49" t="s">
        <v>88</v>
      </c>
      <c r="E98" s="75"/>
      <c r="F98" s="75"/>
      <c r="G98" s="51">
        <f t="shared" si="10"/>
        <v>0</v>
      </c>
    </row>
    <row r="99" spans="1:7" s="25" customFormat="1" x14ac:dyDescent="0.2">
      <c r="A99" s="62" t="s">
        <v>265</v>
      </c>
      <c r="B99" s="48" t="s">
        <v>264</v>
      </c>
      <c r="C99" s="54">
        <v>5</v>
      </c>
      <c r="D99" s="49" t="s">
        <v>88</v>
      </c>
      <c r="E99" s="75"/>
      <c r="F99" s="75"/>
      <c r="G99" s="51">
        <f t="shared" si="10"/>
        <v>0</v>
      </c>
    </row>
    <row r="100" spans="1:7" s="25" customFormat="1" x14ac:dyDescent="0.2">
      <c r="A100" s="62" t="s">
        <v>267</v>
      </c>
      <c r="B100" s="48" t="s">
        <v>266</v>
      </c>
      <c r="C100" s="54">
        <v>4</v>
      </c>
      <c r="D100" s="49" t="s">
        <v>58</v>
      </c>
      <c r="E100" s="75"/>
      <c r="F100" s="75"/>
      <c r="G100" s="51">
        <f t="shared" si="10"/>
        <v>0</v>
      </c>
    </row>
    <row r="101" spans="1:7" s="25" customFormat="1" x14ac:dyDescent="0.2">
      <c r="A101" s="62" t="s">
        <v>269</v>
      </c>
      <c r="B101" s="48" t="s">
        <v>268</v>
      </c>
      <c r="C101" s="54">
        <v>4</v>
      </c>
      <c r="D101" s="49" t="s">
        <v>88</v>
      </c>
      <c r="E101" s="75"/>
      <c r="F101" s="75"/>
      <c r="G101" s="51">
        <f t="shared" si="10"/>
        <v>0</v>
      </c>
    </row>
    <row r="102" spans="1:7" s="25" customFormat="1" x14ac:dyDescent="0.2">
      <c r="A102" s="62" t="s">
        <v>271</v>
      </c>
      <c r="B102" s="48" t="s">
        <v>270</v>
      </c>
      <c r="C102" s="54">
        <v>30</v>
      </c>
      <c r="D102" s="49" t="s">
        <v>88</v>
      </c>
      <c r="E102" s="75"/>
      <c r="F102" s="75"/>
      <c r="G102" s="51">
        <f t="shared" si="10"/>
        <v>0</v>
      </c>
    </row>
    <row r="103" spans="1:7" s="25" customFormat="1" x14ac:dyDescent="0.2">
      <c r="A103" s="62" t="s">
        <v>273</v>
      </c>
      <c r="B103" s="48" t="s">
        <v>272</v>
      </c>
      <c r="C103" s="54">
        <v>6</v>
      </c>
      <c r="D103" s="49" t="s">
        <v>58</v>
      </c>
      <c r="E103" s="75"/>
      <c r="F103" s="75"/>
      <c r="G103" s="51">
        <f t="shared" si="10"/>
        <v>0</v>
      </c>
    </row>
    <row r="104" spans="1:7" s="25" customFormat="1" ht="24.95" customHeight="1" x14ac:dyDescent="0.2">
      <c r="A104" s="62" t="s">
        <v>275</v>
      </c>
      <c r="B104" s="48" t="s">
        <v>274</v>
      </c>
      <c r="C104" s="54">
        <v>1</v>
      </c>
      <c r="D104" s="49" t="s">
        <v>88</v>
      </c>
      <c r="E104" s="75"/>
      <c r="F104" s="75"/>
      <c r="G104" s="51">
        <f t="shared" si="10"/>
        <v>0</v>
      </c>
    </row>
    <row r="105" spans="1:7" s="25" customFormat="1" ht="25.5" x14ac:dyDescent="0.2">
      <c r="A105" s="62" t="s">
        <v>277</v>
      </c>
      <c r="B105" s="48" t="s">
        <v>276</v>
      </c>
      <c r="C105" s="54">
        <v>1</v>
      </c>
      <c r="D105" s="49" t="s">
        <v>88</v>
      </c>
      <c r="E105" s="75"/>
      <c r="F105" s="75"/>
      <c r="G105" s="51">
        <f t="shared" si="10"/>
        <v>0</v>
      </c>
    </row>
    <row r="106" spans="1:7" s="25" customFormat="1" x14ac:dyDescent="0.2">
      <c r="A106" s="62" t="s">
        <v>278</v>
      </c>
      <c r="B106" s="48" t="s">
        <v>108</v>
      </c>
      <c r="C106" s="54">
        <v>2</v>
      </c>
      <c r="D106" s="49" t="s">
        <v>88</v>
      </c>
      <c r="E106" s="75"/>
      <c r="F106" s="75"/>
      <c r="G106" s="51">
        <f t="shared" si="10"/>
        <v>0</v>
      </c>
    </row>
    <row r="107" spans="1:7" s="25" customFormat="1" x14ac:dyDescent="0.2">
      <c r="A107" s="62" t="s">
        <v>280</v>
      </c>
      <c r="B107" s="48" t="s">
        <v>279</v>
      </c>
      <c r="C107" s="54">
        <v>2</v>
      </c>
      <c r="D107" s="49" t="s">
        <v>88</v>
      </c>
      <c r="E107" s="75"/>
      <c r="F107" s="75"/>
      <c r="G107" s="51">
        <f t="shared" si="10"/>
        <v>0</v>
      </c>
    </row>
    <row r="108" spans="1:7" s="25" customFormat="1" x14ac:dyDescent="0.2">
      <c r="A108" s="62" t="s">
        <v>282</v>
      </c>
      <c r="B108" s="48" t="s">
        <v>281</v>
      </c>
      <c r="C108" s="54">
        <v>2</v>
      </c>
      <c r="D108" s="49" t="s">
        <v>88</v>
      </c>
      <c r="E108" s="75"/>
      <c r="F108" s="75"/>
      <c r="G108" s="51">
        <f t="shared" si="10"/>
        <v>0</v>
      </c>
    </row>
    <row r="109" spans="1:7" s="25" customFormat="1" x14ac:dyDescent="0.2">
      <c r="A109" s="62" t="s">
        <v>284</v>
      </c>
      <c r="B109" s="48" t="s">
        <v>283</v>
      </c>
      <c r="C109" s="54">
        <v>30</v>
      </c>
      <c r="D109" s="49" t="s">
        <v>58</v>
      </c>
      <c r="E109" s="75"/>
      <c r="F109" s="75"/>
      <c r="G109" s="51">
        <f t="shared" si="10"/>
        <v>0</v>
      </c>
    </row>
    <row r="110" spans="1:7" s="25" customFormat="1" x14ac:dyDescent="0.2">
      <c r="A110" s="62" t="s">
        <v>286</v>
      </c>
      <c r="B110" s="48" t="s">
        <v>285</v>
      </c>
      <c r="C110" s="54">
        <v>14</v>
      </c>
      <c r="D110" s="49" t="s">
        <v>88</v>
      </c>
      <c r="E110" s="75"/>
      <c r="F110" s="75"/>
      <c r="G110" s="51">
        <f t="shared" si="10"/>
        <v>0</v>
      </c>
    </row>
    <row r="111" spans="1:7" s="25" customFormat="1" ht="38.25" x14ac:dyDescent="0.2">
      <c r="A111" s="62" t="s">
        <v>288</v>
      </c>
      <c r="B111" s="48" t="s">
        <v>287</v>
      </c>
      <c r="C111" s="54">
        <v>1</v>
      </c>
      <c r="D111" s="49" t="s">
        <v>88</v>
      </c>
      <c r="E111" s="75"/>
      <c r="F111" s="75"/>
      <c r="G111" s="51">
        <f>SUM(E111,F111)*C111</f>
        <v>0</v>
      </c>
    </row>
    <row r="112" spans="1:7" s="25" customFormat="1" ht="38.25" x14ac:dyDescent="0.2">
      <c r="A112" s="62" t="s">
        <v>353</v>
      </c>
      <c r="B112" s="48" t="s">
        <v>289</v>
      </c>
      <c r="C112" s="54">
        <v>1</v>
      </c>
      <c r="D112" s="49" t="s">
        <v>88</v>
      </c>
      <c r="E112" s="75"/>
      <c r="F112" s="75"/>
      <c r="G112" s="51">
        <f>SUM(E112,F112)*C112</f>
        <v>0</v>
      </c>
    </row>
    <row r="113" spans="1:7" s="25" customFormat="1" x14ac:dyDescent="0.2">
      <c r="A113" s="62" t="s">
        <v>103</v>
      </c>
      <c r="B113" s="69" t="s">
        <v>130</v>
      </c>
      <c r="C113" s="54">
        <v>3</v>
      </c>
      <c r="D113" s="49" t="s">
        <v>58</v>
      </c>
      <c r="E113" s="75"/>
      <c r="F113" s="75"/>
      <c r="G113" s="51">
        <f>SUM(E113:F113)*C113</f>
        <v>0</v>
      </c>
    </row>
    <row r="114" spans="1:7" s="25" customFormat="1" x14ac:dyDescent="0.2">
      <c r="A114" s="62" t="s">
        <v>290</v>
      </c>
      <c r="B114" s="48" t="s">
        <v>131</v>
      </c>
      <c r="C114" s="54">
        <v>2</v>
      </c>
      <c r="D114" s="49" t="s">
        <v>88</v>
      </c>
      <c r="E114" s="75"/>
      <c r="F114" s="75"/>
      <c r="G114" s="51">
        <f>SUM(E114:F114)*C114</f>
        <v>0</v>
      </c>
    </row>
    <row r="115" spans="1:7" s="25" customFormat="1" x14ac:dyDescent="0.2">
      <c r="A115" s="62" t="s">
        <v>291</v>
      </c>
      <c r="B115" s="48" t="s">
        <v>292</v>
      </c>
      <c r="C115" s="54">
        <v>2</v>
      </c>
      <c r="D115" s="49" t="s">
        <v>88</v>
      </c>
      <c r="E115" s="75"/>
      <c r="F115" s="75"/>
      <c r="G115" s="51">
        <f>SUM(E115:F115)*C115</f>
        <v>0</v>
      </c>
    </row>
    <row r="116" spans="1:7" s="25" customFormat="1" x14ac:dyDescent="0.2">
      <c r="A116" s="62" t="s">
        <v>293</v>
      </c>
      <c r="B116" s="48" t="s">
        <v>132</v>
      </c>
      <c r="C116" s="54">
        <v>2</v>
      </c>
      <c r="D116" s="49" t="s">
        <v>88</v>
      </c>
      <c r="E116" s="75"/>
      <c r="F116" s="75"/>
      <c r="G116" s="51">
        <f t="shared" ref="G116:G126" si="12">SUM(E116:F116)*C116</f>
        <v>0</v>
      </c>
    </row>
    <row r="117" spans="1:7" s="25" customFormat="1" ht="38.25" x14ac:dyDescent="0.2">
      <c r="A117" s="62" t="s">
        <v>294</v>
      </c>
      <c r="B117" s="48" t="s">
        <v>172</v>
      </c>
      <c r="C117" s="54">
        <v>1</v>
      </c>
      <c r="D117" s="49" t="s">
        <v>88</v>
      </c>
      <c r="E117" s="75"/>
      <c r="F117" s="75"/>
      <c r="G117" s="51">
        <f t="shared" si="12"/>
        <v>0</v>
      </c>
    </row>
    <row r="118" spans="1:7" s="25" customFormat="1" ht="38.25" x14ac:dyDescent="0.2">
      <c r="A118" s="62" t="s">
        <v>295</v>
      </c>
      <c r="B118" s="48" t="s">
        <v>296</v>
      </c>
      <c r="C118" s="54">
        <v>1</v>
      </c>
      <c r="D118" s="49" t="s">
        <v>88</v>
      </c>
      <c r="E118" s="75"/>
      <c r="F118" s="75"/>
      <c r="G118" s="51">
        <f t="shared" si="12"/>
        <v>0</v>
      </c>
    </row>
    <row r="119" spans="1:7" s="25" customFormat="1" x14ac:dyDescent="0.2">
      <c r="A119" s="62" t="s">
        <v>297</v>
      </c>
      <c r="B119" s="48" t="s">
        <v>272</v>
      </c>
      <c r="C119" s="54">
        <v>6</v>
      </c>
      <c r="D119" s="49" t="s">
        <v>58</v>
      </c>
      <c r="E119" s="75"/>
      <c r="F119" s="75"/>
      <c r="G119" s="51">
        <f t="shared" si="12"/>
        <v>0</v>
      </c>
    </row>
    <row r="120" spans="1:7" s="25" customFormat="1" ht="24.95" customHeight="1" x14ac:dyDescent="0.2">
      <c r="A120" s="62" t="s">
        <v>298</v>
      </c>
      <c r="B120" s="48" t="s">
        <v>274</v>
      </c>
      <c r="C120" s="54">
        <v>2</v>
      </c>
      <c r="D120" s="49" t="s">
        <v>88</v>
      </c>
      <c r="E120" s="75"/>
      <c r="F120" s="75"/>
      <c r="G120" s="51">
        <f t="shared" si="12"/>
        <v>0</v>
      </c>
    </row>
    <row r="121" spans="1:7" s="25" customFormat="1" x14ac:dyDescent="0.2">
      <c r="A121" s="62" t="s">
        <v>299</v>
      </c>
      <c r="B121" s="48" t="s">
        <v>108</v>
      </c>
      <c r="C121" s="54">
        <v>2</v>
      </c>
      <c r="D121" s="49" t="s">
        <v>88</v>
      </c>
      <c r="E121" s="75"/>
      <c r="F121" s="75"/>
      <c r="G121" s="51">
        <f>SUM(E121:F121)*C121</f>
        <v>0</v>
      </c>
    </row>
    <row r="122" spans="1:7" s="25" customFormat="1" x14ac:dyDescent="0.2">
      <c r="A122" s="62" t="s">
        <v>300</v>
      </c>
      <c r="B122" s="48" t="s">
        <v>279</v>
      </c>
      <c r="C122" s="54">
        <v>2</v>
      </c>
      <c r="D122" s="49" t="s">
        <v>88</v>
      </c>
      <c r="E122" s="75"/>
      <c r="F122" s="75"/>
      <c r="G122" s="51">
        <f t="shared" si="12"/>
        <v>0</v>
      </c>
    </row>
    <row r="123" spans="1:7" s="25" customFormat="1" x14ac:dyDescent="0.2">
      <c r="A123" s="62" t="s">
        <v>301</v>
      </c>
      <c r="B123" s="48" t="s">
        <v>283</v>
      </c>
      <c r="C123" s="54">
        <v>30</v>
      </c>
      <c r="D123" s="49" t="s">
        <v>58</v>
      </c>
      <c r="E123" s="75"/>
      <c r="F123" s="75"/>
      <c r="G123" s="51">
        <f t="shared" si="12"/>
        <v>0</v>
      </c>
    </row>
    <row r="124" spans="1:7" s="25" customFormat="1" x14ac:dyDescent="0.2">
      <c r="A124" s="62" t="s">
        <v>302</v>
      </c>
      <c r="B124" s="48" t="s">
        <v>303</v>
      </c>
      <c r="C124" s="54">
        <v>14</v>
      </c>
      <c r="D124" s="49" t="s">
        <v>88</v>
      </c>
      <c r="E124" s="75"/>
      <c r="F124" s="75"/>
      <c r="G124" s="51">
        <f t="shared" si="12"/>
        <v>0</v>
      </c>
    </row>
    <row r="125" spans="1:7" s="25" customFormat="1" ht="24.95" customHeight="1" x14ac:dyDescent="0.2">
      <c r="A125" s="62" t="s">
        <v>304</v>
      </c>
      <c r="B125" s="48" t="s">
        <v>305</v>
      </c>
      <c r="C125" s="54">
        <v>5</v>
      </c>
      <c r="D125" s="49" t="s">
        <v>88</v>
      </c>
      <c r="E125" s="75"/>
      <c r="F125" s="75"/>
      <c r="G125" s="51">
        <f>SUM(E125:F125)*C125</f>
        <v>0</v>
      </c>
    </row>
    <row r="126" spans="1:7" s="25" customFormat="1" x14ac:dyDescent="0.2">
      <c r="A126" s="62" t="s">
        <v>306</v>
      </c>
      <c r="B126" s="48" t="s">
        <v>307</v>
      </c>
      <c r="C126" s="54">
        <v>20</v>
      </c>
      <c r="D126" s="49" t="s">
        <v>88</v>
      </c>
      <c r="E126" s="34" t="s">
        <v>29</v>
      </c>
      <c r="F126" s="75"/>
      <c r="G126" s="51">
        <f t="shared" si="12"/>
        <v>0</v>
      </c>
    </row>
    <row r="127" spans="1:7" s="25" customFormat="1" x14ac:dyDescent="0.2">
      <c r="A127" s="52">
        <v>2</v>
      </c>
      <c r="B127" s="24" t="s">
        <v>85</v>
      </c>
      <c r="C127" s="54"/>
      <c r="D127" s="49"/>
      <c r="E127" s="34"/>
      <c r="F127" s="34"/>
      <c r="G127" s="51"/>
    </row>
    <row r="128" spans="1:7" s="25" customFormat="1" x14ac:dyDescent="0.2">
      <c r="A128" s="62" t="s">
        <v>27</v>
      </c>
      <c r="B128" s="48" t="s">
        <v>86</v>
      </c>
      <c r="C128" s="54">
        <v>50</v>
      </c>
      <c r="D128" s="49" t="s">
        <v>58</v>
      </c>
      <c r="E128" s="75"/>
      <c r="F128" s="75"/>
      <c r="G128" s="51">
        <f t="shared" ref="G128:G137" si="13">SUM(E128:F128)*C128</f>
        <v>0</v>
      </c>
    </row>
    <row r="129" spans="1:7" s="25" customFormat="1" x14ac:dyDescent="0.2">
      <c r="A129" s="62" t="s">
        <v>28</v>
      </c>
      <c r="B129" s="48" t="s">
        <v>87</v>
      </c>
      <c r="C129" s="54">
        <v>50</v>
      </c>
      <c r="D129" s="49" t="s">
        <v>58</v>
      </c>
      <c r="E129" s="75"/>
      <c r="F129" s="75"/>
      <c r="G129" s="51">
        <f t="shared" si="13"/>
        <v>0</v>
      </c>
    </row>
    <row r="130" spans="1:7" s="25" customFormat="1" ht="38.25" x14ac:dyDescent="0.2">
      <c r="A130" s="62" t="s">
        <v>33</v>
      </c>
      <c r="B130" s="48" t="s">
        <v>170</v>
      </c>
      <c r="C130" s="54">
        <v>1</v>
      </c>
      <c r="D130" s="49" t="s">
        <v>88</v>
      </c>
      <c r="E130" s="75"/>
      <c r="F130" s="75"/>
      <c r="G130" s="51">
        <f t="shared" si="13"/>
        <v>0</v>
      </c>
    </row>
    <row r="131" spans="1:7" s="25" customFormat="1" ht="25.5" x14ac:dyDescent="0.2">
      <c r="A131" s="62" t="s">
        <v>64</v>
      </c>
      <c r="B131" s="48" t="s">
        <v>171</v>
      </c>
      <c r="C131" s="54">
        <v>1</v>
      </c>
      <c r="D131" s="49" t="s">
        <v>88</v>
      </c>
      <c r="E131" s="34" t="s">
        <v>29</v>
      </c>
      <c r="F131" s="75"/>
      <c r="G131" s="51">
        <f t="shared" si="13"/>
        <v>0</v>
      </c>
    </row>
    <row r="132" spans="1:7" s="25" customFormat="1" ht="25.5" x14ac:dyDescent="0.2">
      <c r="A132" s="62" t="s">
        <v>358</v>
      </c>
      <c r="B132" s="48" t="s">
        <v>89</v>
      </c>
      <c r="C132" s="54">
        <v>4</v>
      </c>
      <c r="D132" s="49" t="s">
        <v>88</v>
      </c>
      <c r="E132" s="75"/>
      <c r="F132" s="75"/>
      <c r="G132" s="51">
        <f t="shared" si="13"/>
        <v>0</v>
      </c>
    </row>
    <row r="133" spans="1:7" s="25" customFormat="1" x14ac:dyDescent="0.2">
      <c r="A133" s="62" t="s">
        <v>359</v>
      </c>
      <c r="B133" s="48" t="s">
        <v>90</v>
      </c>
      <c r="C133" s="54">
        <v>50</v>
      </c>
      <c r="D133" s="49" t="s">
        <v>58</v>
      </c>
      <c r="E133" s="75"/>
      <c r="F133" s="75"/>
      <c r="G133" s="51">
        <f t="shared" si="13"/>
        <v>0</v>
      </c>
    </row>
    <row r="134" spans="1:7" s="25" customFormat="1" ht="25.5" x14ac:dyDescent="0.2">
      <c r="A134" s="62" t="s">
        <v>360</v>
      </c>
      <c r="B134" s="48" t="s">
        <v>91</v>
      </c>
      <c r="C134" s="54">
        <v>6</v>
      </c>
      <c r="D134" s="49" t="s">
        <v>88</v>
      </c>
      <c r="E134" s="75"/>
      <c r="F134" s="75"/>
      <c r="G134" s="51">
        <f t="shared" si="13"/>
        <v>0</v>
      </c>
    </row>
    <row r="135" spans="1:7" s="25" customFormat="1" x14ac:dyDescent="0.2">
      <c r="A135" s="62" t="s">
        <v>361</v>
      </c>
      <c r="B135" s="48" t="s">
        <v>92</v>
      </c>
      <c r="C135" s="54">
        <v>50</v>
      </c>
      <c r="D135" s="49" t="s">
        <v>88</v>
      </c>
      <c r="E135" s="75"/>
      <c r="F135" s="75"/>
      <c r="G135" s="51">
        <f t="shared" si="13"/>
        <v>0</v>
      </c>
    </row>
    <row r="136" spans="1:7" s="25" customFormat="1" x14ac:dyDescent="0.2">
      <c r="A136" s="62" t="s">
        <v>362</v>
      </c>
      <c r="B136" s="48" t="s">
        <v>93</v>
      </c>
      <c r="C136" s="54">
        <v>24</v>
      </c>
      <c r="D136" s="49" t="s">
        <v>88</v>
      </c>
      <c r="E136" s="75"/>
      <c r="F136" s="75"/>
      <c r="G136" s="51">
        <f t="shared" si="13"/>
        <v>0</v>
      </c>
    </row>
    <row r="137" spans="1:7" s="25" customFormat="1" x14ac:dyDescent="0.2">
      <c r="A137" s="62" t="s">
        <v>363</v>
      </c>
      <c r="B137" s="48" t="s">
        <v>95</v>
      </c>
      <c r="C137" s="54">
        <v>1</v>
      </c>
      <c r="D137" s="49" t="s">
        <v>88</v>
      </c>
      <c r="E137" s="75"/>
      <c r="F137" s="75"/>
      <c r="G137" s="51">
        <f t="shared" si="13"/>
        <v>0</v>
      </c>
    </row>
    <row r="138" spans="1:7" s="25" customFormat="1" ht="25.5" x14ac:dyDescent="0.2">
      <c r="A138" s="62" t="s">
        <v>364</v>
      </c>
      <c r="B138" s="48" t="s">
        <v>97</v>
      </c>
      <c r="C138" s="54">
        <v>1</v>
      </c>
      <c r="D138" s="49" t="s">
        <v>88</v>
      </c>
      <c r="E138" s="75"/>
      <c r="F138" s="75"/>
      <c r="G138" s="51">
        <f t="shared" ref="G138:G144" si="14">SUM(E138:F138)*C138</f>
        <v>0</v>
      </c>
    </row>
    <row r="139" spans="1:7" s="25" customFormat="1" x14ac:dyDescent="0.2">
      <c r="A139" s="62" t="s">
        <v>365</v>
      </c>
      <c r="B139" s="48" t="s">
        <v>99</v>
      </c>
      <c r="C139" s="54">
        <v>2</v>
      </c>
      <c r="D139" s="49" t="s">
        <v>88</v>
      </c>
      <c r="E139" s="75"/>
      <c r="F139" s="75"/>
      <c r="G139" s="51">
        <f t="shared" si="14"/>
        <v>0</v>
      </c>
    </row>
    <row r="140" spans="1:7" s="25" customFormat="1" x14ac:dyDescent="0.2">
      <c r="A140" s="62" t="s">
        <v>366</v>
      </c>
      <c r="B140" s="48" t="s">
        <v>101</v>
      </c>
      <c r="C140" s="54">
        <v>3</v>
      </c>
      <c r="D140" s="49" t="s">
        <v>58</v>
      </c>
      <c r="E140" s="75"/>
      <c r="F140" s="75"/>
      <c r="G140" s="51">
        <f t="shared" si="14"/>
        <v>0</v>
      </c>
    </row>
    <row r="141" spans="1:7" s="25" customFormat="1" ht="38.25" x14ac:dyDescent="0.2">
      <c r="A141" s="62" t="s">
        <v>367</v>
      </c>
      <c r="B141" s="48" t="s">
        <v>172</v>
      </c>
      <c r="C141" s="54">
        <v>2</v>
      </c>
      <c r="D141" s="49" t="s">
        <v>88</v>
      </c>
      <c r="E141" s="75"/>
      <c r="F141" s="75"/>
      <c r="G141" s="51">
        <f t="shared" si="14"/>
        <v>0</v>
      </c>
    </row>
    <row r="142" spans="1:7" s="25" customFormat="1" x14ac:dyDescent="0.2">
      <c r="A142" s="62" t="s">
        <v>368</v>
      </c>
      <c r="B142" s="48" t="s">
        <v>104</v>
      </c>
      <c r="C142" s="54">
        <v>1</v>
      </c>
      <c r="D142" s="49" t="s">
        <v>82</v>
      </c>
      <c r="E142" s="75"/>
      <c r="F142" s="75"/>
      <c r="G142" s="51">
        <f t="shared" si="14"/>
        <v>0</v>
      </c>
    </row>
    <row r="143" spans="1:7" s="25" customFormat="1" x14ac:dyDescent="0.2">
      <c r="A143" s="62" t="s">
        <v>369</v>
      </c>
      <c r="B143" s="48" t="s">
        <v>105</v>
      </c>
      <c r="C143" s="54">
        <v>1</v>
      </c>
      <c r="D143" s="49" t="s">
        <v>88</v>
      </c>
      <c r="E143" s="75"/>
      <c r="F143" s="75"/>
      <c r="G143" s="51">
        <f t="shared" si="14"/>
        <v>0</v>
      </c>
    </row>
    <row r="144" spans="1:7" s="8" customFormat="1" x14ac:dyDescent="0.2">
      <c r="A144" s="62" t="s">
        <v>370</v>
      </c>
      <c r="B144" s="48" t="s">
        <v>106</v>
      </c>
      <c r="C144" s="54">
        <v>6</v>
      </c>
      <c r="D144" s="49" t="s">
        <v>88</v>
      </c>
      <c r="E144" s="75"/>
      <c r="F144" s="34" t="s">
        <v>29</v>
      </c>
      <c r="G144" s="51">
        <f t="shared" si="14"/>
        <v>0</v>
      </c>
    </row>
    <row r="145" spans="1:7" s="25" customFormat="1" x14ac:dyDescent="0.2">
      <c r="A145" s="52">
        <v>3</v>
      </c>
      <c r="B145" s="24" t="s">
        <v>118</v>
      </c>
      <c r="C145" s="54"/>
      <c r="D145" s="49"/>
      <c r="E145" s="34"/>
      <c r="F145" s="34"/>
      <c r="G145" s="51"/>
    </row>
    <row r="146" spans="1:7" s="25" customFormat="1" ht="25.5" x14ac:dyDescent="0.2">
      <c r="A146" s="62" t="s">
        <v>30</v>
      </c>
      <c r="B146" s="48" t="s">
        <v>139</v>
      </c>
      <c r="C146" s="54">
        <v>8</v>
      </c>
      <c r="D146" s="49" t="s">
        <v>88</v>
      </c>
      <c r="E146" s="75"/>
      <c r="F146" s="75"/>
      <c r="G146" s="51">
        <f>SUM(E146,F146)*C146</f>
        <v>0</v>
      </c>
    </row>
    <row r="147" spans="1:7" s="25" customFormat="1" x14ac:dyDescent="0.2">
      <c r="A147" s="62" t="s">
        <v>39</v>
      </c>
      <c r="B147" s="48" t="s">
        <v>119</v>
      </c>
      <c r="C147" s="54">
        <v>150</v>
      </c>
      <c r="D147" s="49" t="s">
        <v>58</v>
      </c>
      <c r="E147" s="75"/>
      <c r="F147" s="75"/>
      <c r="G147" s="51">
        <f>SUM(E147,F147)*C147</f>
        <v>0</v>
      </c>
    </row>
    <row r="148" spans="1:7" s="25" customFormat="1" x14ac:dyDescent="0.2">
      <c r="A148" s="62" t="s">
        <v>65</v>
      </c>
      <c r="B148" s="48" t="s">
        <v>164</v>
      </c>
      <c r="C148" s="54">
        <v>20</v>
      </c>
      <c r="D148" s="49" t="s">
        <v>58</v>
      </c>
      <c r="E148" s="75"/>
      <c r="F148" s="75"/>
      <c r="G148" s="51">
        <f>SUM(E148,F148)*C148</f>
        <v>0</v>
      </c>
    </row>
    <row r="149" spans="1:7" s="25" customFormat="1" x14ac:dyDescent="0.2">
      <c r="A149" s="62" t="s">
        <v>66</v>
      </c>
      <c r="B149" s="48" t="s">
        <v>121</v>
      </c>
      <c r="C149" s="54">
        <v>10</v>
      </c>
      <c r="D149" s="49" t="s">
        <v>88</v>
      </c>
      <c r="E149" s="75"/>
      <c r="F149" s="75"/>
      <c r="G149" s="51">
        <f>SUM(E149,F149)*C149</f>
        <v>0</v>
      </c>
    </row>
    <row r="150" spans="1:7" s="25" customFormat="1" x14ac:dyDescent="0.2">
      <c r="A150" s="62" t="s">
        <v>67</v>
      </c>
      <c r="B150" s="48" t="s">
        <v>140</v>
      </c>
      <c r="C150" s="54">
        <v>1</v>
      </c>
      <c r="D150" s="49" t="s">
        <v>88</v>
      </c>
      <c r="E150" s="75"/>
      <c r="F150" s="75"/>
      <c r="G150" s="51">
        <f>SUM(E150,F150)*C150</f>
        <v>0</v>
      </c>
    </row>
    <row r="151" spans="1:7" s="25" customFormat="1" x14ac:dyDescent="0.2">
      <c r="A151" s="62" t="s">
        <v>68</v>
      </c>
      <c r="B151" s="48" t="s">
        <v>148</v>
      </c>
      <c r="C151" s="54">
        <v>1</v>
      </c>
      <c r="D151" s="49" t="s">
        <v>88</v>
      </c>
      <c r="E151" s="75"/>
      <c r="F151" s="75"/>
      <c r="G151" s="51">
        <f>SUM(E151:F151)*C151</f>
        <v>0</v>
      </c>
    </row>
    <row r="152" spans="1:7" s="25" customFormat="1" ht="25.5" x14ac:dyDescent="0.2">
      <c r="A152" s="62" t="s">
        <v>69</v>
      </c>
      <c r="B152" s="48" t="s">
        <v>169</v>
      </c>
      <c r="C152" s="54">
        <v>3</v>
      </c>
      <c r="D152" s="49" t="s">
        <v>88</v>
      </c>
      <c r="E152" s="75"/>
      <c r="F152" s="75"/>
      <c r="G152" s="51">
        <f>SUM(E152:F152)*C152</f>
        <v>0</v>
      </c>
    </row>
    <row r="153" spans="1:7" s="25" customFormat="1" x14ac:dyDescent="0.2">
      <c r="A153" s="52">
        <v>4</v>
      </c>
      <c r="B153" s="24" t="s">
        <v>141</v>
      </c>
      <c r="C153" s="54"/>
      <c r="D153" s="49"/>
      <c r="E153" s="34"/>
      <c r="F153" s="34"/>
      <c r="G153" s="51"/>
    </row>
    <row r="154" spans="1:7" s="25" customFormat="1" x14ac:dyDescent="0.2">
      <c r="A154" s="62" t="s">
        <v>40</v>
      </c>
      <c r="B154" s="48" t="s">
        <v>157</v>
      </c>
      <c r="C154" s="54">
        <v>30</v>
      </c>
      <c r="D154" s="49" t="s">
        <v>58</v>
      </c>
      <c r="E154" s="75"/>
      <c r="F154" s="75"/>
      <c r="G154" s="51">
        <f t="shared" ref="G154:G166" si="15">SUM(E154,F154)*C154</f>
        <v>0</v>
      </c>
    </row>
    <row r="155" spans="1:7" s="25" customFormat="1" x14ac:dyDescent="0.2">
      <c r="A155" s="62" t="s">
        <v>41</v>
      </c>
      <c r="B155" s="48" t="s">
        <v>158</v>
      </c>
      <c r="C155" s="54">
        <v>12</v>
      </c>
      <c r="D155" s="49" t="s">
        <v>88</v>
      </c>
      <c r="E155" s="75"/>
      <c r="F155" s="75"/>
      <c r="G155" s="51">
        <f t="shared" si="15"/>
        <v>0</v>
      </c>
    </row>
    <row r="156" spans="1:7" s="25" customFormat="1" x14ac:dyDescent="0.2">
      <c r="A156" s="62" t="s">
        <v>42</v>
      </c>
      <c r="B156" s="48" t="s">
        <v>142</v>
      </c>
      <c r="C156" s="54">
        <v>200</v>
      </c>
      <c r="D156" s="49" t="s">
        <v>58</v>
      </c>
      <c r="E156" s="75"/>
      <c r="F156" s="75"/>
      <c r="G156" s="51">
        <f t="shared" si="15"/>
        <v>0</v>
      </c>
    </row>
    <row r="157" spans="1:7" s="25" customFormat="1" x14ac:dyDescent="0.2">
      <c r="A157" s="62" t="s">
        <v>80</v>
      </c>
      <c r="B157" s="48" t="s">
        <v>143</v>
      </c>
      <c r="C157" s="54">
        <v>200</v>
      </c>
      <c r="D157" s="49" t="s">
        <v>58</v>
      </c>
      <c r="E157" s="75"/>
      <c r="F157" s="75"/>
      <c r="G157" s="51">
        <f t="shared" si="15"/>
        <v>0</v>
      </c>
    </row>
    <row r="158" spans="1:7" s="25" customFormat="1" x14ac:dyDescent="0.2">
      <c r="A158" s="62" t="s">
        <v>120</v>
      </c>
      <c r="B158" s="48" t="s">
        <v>130</v>
      </c>
      <c r="C158" s="54">
        <v>6</v>
      </c>
      <c r="D158" s="49" t="s">
        <v>58</v>
      </c>
      <c r="E158" s="75"/>
      <c r="F158" s="75"/>
      <c r="G158" s="51">
        <f t="shared" si="15"/>
        <v>0</v>
      </c>
    </row>
    <row r="159" spans="1:7" s="25" customFormat="1" ht="38.25" x14ac:dyDescent="0.2">
      <c r="A159" s="62" t="s">
        <v>122</v>
      </c>
      <c r="B159" s="48" t="s">
        <v>167</v>
      </c>
      <c r="C159" s="54">
        <v>24</v>
      </c>
      <c r="D159" s="49" t="s">
        <v>88</v>
      </c>
      <c r="E159" s="75"/>
      <c r="F159" s="75"/>
      <c r="G159" s="51">
        <f t="shared" si="15"/>
        <v>0</v>
      </c>
    </row>
    <row r="160" spans="1:7" s="25" customFormat="1" ht="38.25" x14ac:dyDescent="0.2">
      <c r="A160" s="62" t="s">
        <v>123</v>
      </c>
      <c r="B160" s="48" t="s">
        <v>168</v>
      </c>
      <c r="C160" s="54">
        <v>10</v>
      </c>
      <c r="D160" s="49" t="s">
        <v>88</v>
      </c>
      <c r="E160" s="75"/>
      <c r="F160" s="75"/>
      <c r="G160" s="51">
        <f t="shared" si="15"/>
        <v>0</v>
      </c>
    </row>
    <row r="161" spans="1:7" s="25" customFormat="1" ht="38.25" x14ac:dyDescent="0.2">
      <c r="A161" s="62" t="s">
        <v>371</v>
      </c>
      <c r="B161" s="48" t="s">
        <v>308</v>
      </c>
      <c r="C161" s="54">
        <v>6</v>
      </c>
      <c r="D161" s="49" t="s">
        <v>88</v>
      </c>
      <c r="E161" s="75"/>
      <c r="F161" s="75"/>
      <c r="G161" s="51">
        <f t="shared" si="15"/>
        <v>0</v>
      </c>
    </row>
    <row r="162" spans="1:7" s="25" customFormat="1" x14ac:dyDescent="0.2">
      <c r="A162" s="62" t="s">
        <v>372</v>
      </c>
      <c r="B162" s="48" t="s">
        <v>144</v>
      </c>
      <c r="C162" s="54">
        <v>12</v>
      </c>
      <c r="D162" s="49" t="s">
        <v>88</v>
      </c>
      <c r="E162" s="75"/>
      <c r="F162" s="75"/>
      <c r="G162" s="51">
        <f t="shared" si="15"/>
        <v>0</v>
      </c>
    </row>
    <row r="163" spans="1:7" s="25" customFormat="1" x14ac:dyDescent="0.2">
      <c r="A163" s="62" t="s">
        <v>373</v>
      </c>
      <c r="B163" s="48" t="s">
        <v>145</v>
      </c>
      <c r="C163" s="54">
        <v>12</v>
      </c>
      <c r="D163" s="49" t="s">
        <v>88</v>
      </c>
      <c r="E163" s="75"/>
      <c r="F163" s="75"/>
      <c r="G163" s="51">
        <f t="shared" si="15"/>
        <v>0</v>
      </c>
    </row>
    <row r="164" spans="1:7" s="25" customFormat="1" x14ac:dyDescent="0.2">
      <c r="A164" s="62" t="s">
        <v>374</v>
      </c>
      <c r="B164" s="48" t="s">
        <v>146</v>
      </c>
      <c r="C164" s="54">
        <v>40</v>
      </c>
      <c r="D164" s="49" t="s">
        <v>58</v>
      </c>
      <c r="E164" s="75"/>
      <c r="F164" s="75"/>
      <c r="G164" s="51">
        <f t="shared" si="15"/>
        <v>0</v>
      </c>
    </row>
    <row r="165" spans="1:7" s="25" customFormat="1" x14ac:dyDescent="0.2">
      <c r="A165" s="62" t="s">
        <v>375</v>
      </c>
      <c r="B165" s="48" t="s">
        <v>147</v>
      </c>
      <c r="C165" s="54">
        <v>12</v>
      </c>
      <c r="D165" s="49" t="s">
        <v>88</v>
      </c>
      <c r="E165" s="75"/>
      <c r="F165" s="75"/>
      <c r="G165" s="51">
        <f t="shared" si="15"/>
        <v>0</v>
      </c>
    </row>
    <row r="166" spans="1:7" s="25" customFormat="1" x14ac:dyDescent="0.2">
      <c r="A166" s="62" t="s">
        <v>376</v>
      </c>
      <c r="B166" s="48" t="s">
        <v>133</v>
      </c>
      <c r="C166" s="54">
        <v>12</v>
      </c>
      <c r="D166" s="49" t="s">
        <v>58</v>
      </c>
      <c r="E166" s="75"/>
      <c r="F166" s="75"/>
      <c r="G166" s="51">
        <f t="shared" si="15"/>
        <v>0</v>
      </c>
    </row>
    <row r="167" spans="1:7" s="25" customFormat="1" x14ac:dyDescent="0.2">
      <c r="A167" s="70">
        <v>5</v>
      </c>
      <c r="B167" s="24" t="s">
        <v>309</v>
      </c>
      <c r="C167" s="63"/>
      <c r="D167" s="58"/>
      <c r="E167" s="60"/>
      <c r="F167" s="60"/>
      <c r="G167" s="61"/>
    </row>
    <row r="168" spans="1:7" s="25" customFormat="1" x14ac:dyDescent="0.2">
      <c r="A168" s="62" t="s">
        <v>20</v>
      </c>
      <c r="B168" s="48" t="s">
        <v>112</v>
      </c>
      <c r="C168" s="54">
        <v>100</v>
      </c>
      <c r="D168" s="49" t="s">
        <v>58</v>
      </c>
      <c r="E168" s="75"/>
      <c r="F168" s="75"/>
      <c r="G168" s="51">
        <f>SUM(E168,F168)*C168</f>
        <v>0</v>
      </c>
    </row>
    <row r="169" spans="1:7" s="25" customFormat="1" x14ac:dyDescent="0.2">
      <c r="A169" s="62" t="s">
        <v>21</v>
      </c>
      <c r="B169" s="48" t="s">
        <v>86</v>
      </c>
      <c r="C169" s="54">
        <v>100</v>
      </c>
      <c r="D169" s="49" t="s">
        <v>58</v>
      </c>
      <c r="E169" s="75"/>
      <c r="F169" s="75"/>
      <c r="G169" s="51">
        <f>SUM(E169,F169)*C169</f>
        <v>0</v>
      </c>
    </row>
    <row r="170" spans="1:7" s="25" customFormat="1" x14ac:dyDescent="0.2">
      <c r="A170" s="62" t="s">
        <v>22</v>
      </c>
      <c r="B170" s="48" t="s">
        <v>107</v>
      </c>
      <c r="C170" s="54">
        <v>2</v>
      </c>
      <c r="D170" s="49" t="s">
        <v>58</v>
      </c>
      <c r="E170" s="75"/>
      <c r="F170" s="75"/>
      <c r="G170" s="51">
        <f>SUM(E170:F170)*C170</f>
        <v>0</v>
      </c>
    </row>
    <row r="171" spans="1:7" s="8" customFormat="1" ht="25.5" x14ac:dyDescent="0.2">
      <c r="A171" s="62" t="s">
        <v>71</v>
      </c>
      <c r="B171" s="48" t="s">
        <v>310</v>
      </c>
      <c r="C171" s="54">
        <v>1</v>
      </c>
      <c r="D171" s="49" t="s">
        <v>88</v>
      </c>
      <c r="E171" s="75"/>
      <c r="F171" s="75"/>
      <c r="G171" s="51">
        <f>SUM(E171:F171)*C171</f>
        <v>0</v>
      </c>
    </row>
    <row r="172" spans="1:7" s="25" customFormat="1" x14ac:dyDescent="0.2">
      <c r="A172" s="62" t="s">
        <v>72</v>
      </c>
      <c r="B172" s="48" t="s">
        <v>108</v>
      </c>
      <c r="C172" s="54">
        <v>1</v>
      </c>
      <c r="D172" s="49" t="s">
        <v>88</v>
      </c>
      <c r="E172" s="75"/>
      <c r="F172" s="75"/>
      <c r="G172" s="51">
        <f>SUM(E172:F172)*C172</f>
        <v>0</v>
      </c>
    </row>
    <row r="173" spans="1:7" s="25" customFormat="1" x14ac:dyDescent="0.2">
      <c r="A173" s="62" t="s">
        <v>73</v>
      </c>
      <c r="B173" s="48" t="s">
        <v>109</v>
      </c>
      <c r="C173" s="54">
        <v>1</v>
      </c>
      <c r="D173" s="49" t="s">
        <v>88</v>
      </c>
      <c r="E173" s="75"/>
      <c r="F173" s="75"/>
      <c r="G173" s="51">
        <f>SUM(E173:F173)*C173</f>
        <v>0</v>
      </c>
    </row>
    <row r="174" spans="1:7" s="25" customFormat="1" x14ac:dyDescent="0.2">
      <c r="A174" s="62" t="s">
        <v>74</v>
      </c>
      <c r="B174" s="48" t="s">
        <v>110</v>
      </c>
      <c r="C174" s="54">
        <v>60</v>
      </c>
      <c r="D174" s="49" t="s">
        <v>58</v>
      </c>
      <c r="E174" s="75"/>
      <c r="F174" s="75"/>
      <c r="G174" s="51">
        <f t="shared" ref="G174:G179" si="16">SUM(E174,F174)*C174</f>
        <v>0</v>
      </c>
    </row>
    <row r="175" spans="1:7" s="25" customFormat="1" x14ac:dyDescent="0.2">
      <c r="A175" s="62" t="s">
        <v>75</v>
      </c>
      <c r="B175" s="48" t="s">
        <v>111</v>
      </c>
      <c r="C175" s="54">
        <v>25</v>
      </c>
      <c r="D175" s="49" t="s">
        <v>88</v>
      </c>
      <c r="E175" s="75"/>
      <c r="F175" s="75"/>
      <c r="G175" s="51">
        <f t="shared" si="16"/>
        <v>0</v>
      </c>
    </row>
    <row r="176" spans="1:7" s="25" customFormat="1" x14ac:dyDescent="0.2">
      <c r="A176" s="62" t="s">
        <v>76</v>
      </c>
      <c r="B176" s="48" t="s">
        <v>115</v>
      </c>
      <c r="C176" s="54">
        <v>1</v>
      </c>
      <c r="D176" s="49" t="s">
        <v>88</v>
      </c>
      <c r="E176" s="75"/>
      <c r="F176" s="34" t="s">
        <v>29</v>
      </c>
      <c r="G176" s="51">
        <f t="shared" si="16"/>
        <v>0</v>
      </c>
    </row>
    <row r="177" spans="1:7" s="25" customFormat="1" x14ac:dyDescent="0.2">
      <c r="A177" s="62" t="s">
        <v>136</v>
      </c>
      <c r="B177" s="48" t="s">
        <v>116</v>
      </c>
      <c r="C177" s="54">
        <v>1</v>
      </c>
      <c r="D177" s="49" t="s">
        <v>88</v>
      </c>
      <c r="E177" s="75"/>
      <c r="F177" s="75"/>
      <c r="G177" s="51">
        <f t="shared" si="16"/>
        <v>0</v>
      </c>
    </row>
    <row r="178" spans="1:7" s="25" customFormat="1" x14ac:dyDescent="0.2">
      <c r="A178" s="62" t="s">
        <v>137</v>
      </c>
      <c r="B178" s="48" t="s">
        <v>117</v>
      </c>
      <c r="C178" s="54">
        <v>1</v>
      </c>
      <c r="D178" s="49" t="s">
        <v>88</v>
      </c>
      <c r="E178" s="75"/>
      <c r="F178" s="75"/>
      <c r="G178" s="51">
        <f t="shared" si="16"/>
        <v>0</v>
      </c>
    </row>
    <row r="179" spans="1:7" s="25" customFormat="1" x14ac:dyDescent="0.2">
      <c r="A179" s="62" t="s">
        <v>138</v>
      </c>
      <c r="B179" s="48" t="s">
        <v>113</v>
      </c>
      <c r="C179" s="54">
        <v>1</v>
      </c>
      <c r="D179" s="49" t="s">
        <v>88</v>
      </c>
      <c r="E179" s="75"/>
      <c r="F179" s="75"/>
      <c r="G179" s="51">
        <f t="shared" si="16"/>
        <v>0</v>
      </c>
    </row>
    <row r="180" spans="1:7" s="25" customFormat="1" x14ac:dyDescent="0.2">
      <c r="A180" s="52">
        <v>6</v>
      </c>
      <c r="B180" s="24" t="s">
        <v>311</v>
      </c>
      <c r="C180" s="54"/>
      <c r="D180" s="49"/>
      <c r="E180" s="34"/>
      <c r="F180" s="34"/>
      <c r="G180" s="51"/>
    </row>
    <row r="181" spans="1:7" x14ac:dyDescent="0.2">
      <c r="A181" s="62" t="s">
        <v>43</v>
      </c>
      <c r="B181" s="48" t="s">
        <v>312</v>
      </c>
      <c r="C181" s="54">
        <v>60</v>
      </c>
      <c r="D181" s="49" t="s">
        <v>58</v>
      </c>
      <c r="E181" s="75"/>
      <c r="F181" s="75"/>
      <c r="G181" s="51">
        <f>SUM(E181,F181)*C181</f>
        <v>0</v>
      </c>
    </row>
    <row r="182" spans="1:7" x14ac:dyDescent="0.2">
      <c r="A182" s="62" t="s">
        <v>44</v>
      </c>
      <c r="B182" s="48" t="s">
        <v>313</v>
      </c>
      <c r="C182" s="54">
        <v>28</v>
      </c>
      <c r="D182" s="49" t="s">
        <v>88</v>
      </c>
      <c r="E182" s="75"/>
      <c r="F182" s="75"/>
      <c r="G182" s="51">
        <f>SUM(E182,F182)*C182</f>
        <v>0</v>
      </c>
    </row>
    <row r="183" spans="1:7" x14ac:dyDescent="0.2">
      <c r="A183" s="62" t="s">
        <v>45</v>
      </c>
      <c r="B183" s="48" t="s">
        <v>314</v>
      </c>
      <c r="C183" s="54">
        <v>4</v>
      </c>
      <c r="D183" s="49" t="s">
        <v>88</v>
      </c>
      <c r="E183" s="75"/>
      <c r="F183" s="75"/>
      <c r="G183" s="51">
        <f>SUM(E183,F183)*C183</f>
        <v>0</v>
      </c>
    </row>
    <row r="184" spans="1:7" ht="25.5" x14ac:dyDescent="0.2">
      <c r="A184" s="62" t="s">
        <v>79</v>
      </c>
      <c r="B184" s="48" t="s">
        <v>134</v>
      </c>
      <c r="C184" s="54">
        <v>200</v>
      </c>
      <c r="D184" s="49" t="s">
        <v>58</v>
      </c>
      <c r="E184" s="75"/>
      <c r="F184" s="75"/>
      <c r="G184" s="51">
        <f>SUM(E184,F184)*C184</f>
        <v>0</v>
      </c>
    </row>
    <row r="185" spans="1:7" x14ac:dyDescent="0.2">
      <c r="A185" s="62" t="s">
        <v>83</v>
      </c>
      <c r="B185" s="48" t="s">
        <v>135</v>
      </c>
      <c r="C185" s="54">
        <v>4</v>
      </c>
      <c r="D185" s="49" t="s">
        <v>88</v>
      </c>
      <c r="E185" s="75"/>
      <c r="F185" s="75"/>
      <c r="G185" s="51">
        <f>SUM(E185:F185)*C185</f>
        <v>0</v>
      </c>
    </row>
    <row r="186" spans="1:7" s="8" customFormat="1" x14ac:dyDescent="0.2">
      <c r="A186" s="62" t="s">
        <v>84</v>
      </c>
      <c r="B186" s="57" t="s">
        <v>114</v>
      </c>
      <c r="C186" s="63">
        <v>2</v>
      </c>
      <c r="D186" s="50" t="s">
        <v>88</v>
      </c>
      <c r="E186" s="76"/>
      <c r="F186" s="34" t="s">
        <v>29</v>
      </c>
      <c r="G186" s="51">
        <f>SUM(E186,F186)*C186</f>
        <v>0</v>
      </c>
    </row>
    <row r="187" spans="1:7" s="25" customFormat="1" x14ac:dyDescent="0.2">
      <c r="A187" s="52">
        <v>7</v>
      </c>
      <c r="B187" s="24" t="s">
        <v>315</v>
      </c>
      <c r="C187" s="54" t="s">
        <v>124</v>
      </c>
      <c r="D187" s="49"/>
      <c r="E187" s="34"/>
      <c r="F187" s="34"/>
      <c r="G187" s="51"/>
    </row>
    <row r="188" spans="1:7" s="25" customFormat="1" ht="38.25" x14ac:dyDescent="0.2">
      <c r="A188" s="62" t="s">
        <v>46</v>
      </c>
      <c r="B188" s="48" t="s">
        <v>316</v>
      </c>
      <c r="C188" s="54">
        <v>30</v>
      </c>
      <c r="D188" s="49" t="s">
        <v>58</v>
      </c>
      <c r="E188" s="75"/>
      <c r="F188" s="75"/>
      <c r="G188" s="51">
        <f t="shared" ref="G188:G196" si="17">SUM(E188,F188)*C188</f>
        <v>0</v>
      </c>
    </row>
    <row r="189" spans="1:7" s="25" customFormat="1" x14ac:dyDescent="0.2">
      <c r="A189" s="62" t="s">
        <v>70</v>
      </c>
      <c r="B189" s="48" t="s">
        <v>142</v>
      </c>
      <c r="C189" s="54">
        <v>100</v>
      </c>
      <c r="D189" s="49" t="s">
        <v>58</v>
      </c>
      <c r="E189" s="75"/>
      <c r="F189" s="75"/>
      <c r="G189" s="51">
        <f t="shared" si="17"/>
        <v>0</v>
      </c>
    </row>
    <row r="190" spans="1:7" s="25" customFormat="1" x14ac:dyDescent="0.2">
      <c r="A190" s="62" t="s">
        <v>77</v>
      </c>
      <c r="B190" s="48" t="s">
        <v>317</v>
      </c>
      <c r="C190" s="54">
        <v>1</v>
      </c>
      <c r="D190" s="49" t="s">
        <v>88</v>
      </c>
      <c r="E190" s="75"/>
      <c r="F190" s="75"/>
      <c r="G190" s="51">
        <f>SUM(E190:F190)*C190</f>
        <v>0</v>
      </c>
    </row>
    <row r="191" spans="1:7" s="25" customFormat="1" x14ac:dyDescent="0.2">
      <c r="A191" s="62" t="s">
        <v>149</v>
      </c>
      <c r="B191" s="48" t="s">
        <v>318</v>
      </c>
      <c r="C191" s="54">
        <v>16</v>
      </c>
      <c r="D191" s="49" t="s">
        <v>58</v>
      </c>
      <c r="E191" s="75"/>
      <c r="F191" s="75"/>
      <c r="G191" s="51">
        <f t="shared" si="17"/>
        <v>0</v>
      </c>
    </row>
    <row r="192" spans="1:7" s="25" customFormat="1" x14ac:dyDescent="0.2">
      <c r="A192" s="62" t="s">
        <v>150</v>
      </c>
      <c r="B192" s="48" t="s">
        <v>111</v>
      </c>
      <c r="C192" s="54">
        <v>7</v>
      </c>
      <c r="D192" s="49" t="s">
        <v>88</v>
      </c>
      <c r="E192" s="75"/>
      <c r="F192" s="75"/>
      <c r="G192" s="51">
        <f t="shared" si="17"/>
        <v>0</v>
      </c>
    </row>
    <row r="193" spans="1:7" s="25" customFormat="1" x14ac:dyDescent="0.2">
      <c r="A193" s="62" t="s">
        <v>151</v>
      </c>
      <c r="B193" s="48" t="s">
        <v>319</v>
      </c>
      <c r="C193" s="54">
        <v>12</v>
      </c>
      <c r="D193" s="49" t="s">
        <v>88</v>
      </c>
      <c r="E193" s="75"/>
      <c r="F193" s="75"/>
      <c r="G193" s="51">
        <f t="shared" si="17"/>
        <v>0</v>
      </c>
    </row>
    <row r="194" spans="1:7" s="25" customFormat="1" x14ac:dyDescent="0.2">
      <c r="A194" s="62" t="s">
        <v>377</v>
      </c>
      <c r="B194" s="48" t="s">
        <v>320</v>
      </c>
      <c r="C194" s="54">
        <v>1</v>
      </c>
      <c r="D194" s="49" t="s">
        <v>58</v>
      </c>
      <c r="E194" s="75"/>
      <c r="F194" s="75"/>
      <c r="G194" s="51">
        <f t="shared" si="17"/>
        <v>0</v>
      </c>
    </row>
    <row r="195" spans="1:7" s="25" customFormat="1" x14ac:dyDescent="0.2">
      <c r="A195" s="62" t="s">
        <v>378</v>
      </c>
      <c r="B195" s="48" t="s">
        <v>321</v>
      </c>
      <c r="C195" s="54">
        <v>1</v>
      </c>
      <c r="D195" s="49" t="s">
        <v>88</v>
      </c>
      <c r="E195" s="75"/>
      <c r="F195" s="75"/>
      <c r="G195" s="51">
        <f>SUM(E195:F195)*C195</f>
        <v>0</v>
      </c>
    </row>
    <row r="196" spans="1:7" s="25" customFormat="1" x14ac:dyDescent="0.2">
      <c r="A196" s="62" t="s">
        <v>379</v>
      </c>
      <c r="B196" s="48" t="s">
        <v>322</v>
      </c>
      <c r="C196" s="54">
        <v>1</v>
      </c>
      <c r="D196" s="49" t="s">
        <v>88</v>
      </c>
      <c r="E196" s="75"/>
      <c r="F196" s="75"/>
      <c r="G196" s="51">
        <f t="shared" si="17"/>
        <v>0</v>
      </c>
    </row>
    <row r="197" spans="1:7" s="25" customFormat="1" x14ac:dyDescent="0.2">
      <c r="A197" s="62" t="s">
        <v>380</v>
      </c>
      <c r="B197" s="48" t="s">
        <v>323</v>
      </c>
      <c r="C197" s="54">
        <v>1</v>
      </c>
      <c r="D197" s="49" t="s">
        <v>88</v>
      </c>
      <c r="E197" s="75"/>
      <c r="F197" s="75"/>
      <c r="G197" s="51">
        <f>SUM(E197:F197)*C197</f>
        <v>0</v>
      </c>
    </row>
    <row r="198" spans="1:7" s="8" customFormat="1" x14ac:dyDescent="0.2">
      <c r="A198" s="65"/>
      <c r="B198" s="91" t="s">
        <v>324</v>
      </c>
      <c r="C198" s="91"/>
      <c r="D198" s="91"/>
      <c r="E198" s="66">
        <f>SUMPRODUCT(E73:E197,C73:C197)</f>
        <v>0</v>
      </c>
      <c r="F198" s="66">
        <f>SUMPRODUCT(F73:F197,C73:C197)</f>
        <v>0</v>
      </c>
      <c r="G198" s="67">
        <f>SUM(G73:G197)</f>
        <v>0</v>
      </c>
    </row>
    <row r="199" spans="1:7" s="25" customFormat="1" x14ac:dyDescent="0.2">
      <c r="A199" s="14" t="s">
        <v>159</v>
      </c>
      <c r="B199" s="15" t="s">
        <v>160</v>
      </c>
      <c r="C199" s="16"/>
      <c r="D199" s="16"/>
      <c r="E199" s="16"/>
      <c r="F199" s="16"/>
      <c r="G199" s="16"/>
    </row>
    <row r="200" spans="1:7" s="25" customFormat="1" x14ac:dyDescent="0.2">
      <c r="A200" s="52" t="s">
        <v>161</v>
      </c>
      <c r="B200" s="24" t="s">
        <v>356</v>
      </c>
      <c r="C200" s="54"/>
      <c r="D200" s="49"/>
      <c r="E200" s="34"/>
      <c r="F200" s="34"/>
      <c r="G200" s="51"/>
    </row>
    <row r="201" spans="1:7" s="26" customFormat="1" ht="25.5" x14ac:dyDescent="0.2">
      <c r="A201" s="62" t="s">
        <v>12</v>
      </c>
      <c r="B201" s="57" t="s">
        <v>325</v>
      </c>
      <c r="C201" s="54">
        <v>2</v>
      </c>
      <c r="D201" s="58" t="s">
        <v>88</v>
      </c>
      <c r="E201" s="76"/>
      <c r="F201" s="76"/>
      <c r="G201" s="51">
        <f t="shared" ref="G201:G211" si="18">SUMPRODUCT(E201:F201)*C201</f>
        <v>0</v>
      </c>
    </row>
    <row r="202" spans="1:7" s="26" customFormat="1" x14ac:dyDescent="0.2">
      <c r="A202" s="62" t="s">
        <v>13</v>
      </c>
      <c r="B202" s="57" t="s">
        <v>326</v>
      </c>
      <c r="C202" s="54">
        <v>1</v>
      </c>
      <c r="D202" s="58" t="s">
        <v>88</v>
      </c>
      <c r="E202" s="76"/>
      <c r="F202" s="76"/>
      <c r="G202" s="51">
        <f t="shared" si="18"/>
        <v>0</v>
      </c>
    </row>
    <row r="203" spans="1:7" s="26" customFormat="1" x14ac:dyDescent="0.2">
      <c r="A203" s="62" t="s">
        <v>32</v>
      </c>
      <c r="B203" s="57" t="s">
        <v>327</v>
      </c>
      <c r="C203" s="54">
        <v>8</v>
      </c>
      <c r="D203" s="58" t="s">
        <v>88</v>
      </c>
      <c r="E203" s="76"/>
      <c r="F203" s="76"/>
      <c r="G203" s="51">
        <f t="shared" si="18"/>
        <v>0</v>
      </c>
    </row>
    <row r="204" spans="1:7" s="26" customFormat="1" x14ac:dyDescent="0.2">
      <c r="A204" s="62" t="s">
        <v>34</v>
      </c>
      <c r="B204" s="57" t="s">
        <v>328</v>
      </c>
      <c r="C204" s="54">
        <v>2</v>
      </c>
      <c r="D204" s="58" t="s">
        <v>88</v>
      </c>
      <c r="E204" s="76"/>
      <c r="F204" s="76"/>
      <c r="G204" s="51">
        <f t="shared" si="18"/>
        <v>0</v>
      </c>
    </row>
    <row r="205" spans="1:7" s="26" customFormat="1" x14ac:dyDescent="0.2">
      <c r="A205" s="62" t="s">
        <v>59</v>
      </c>
      <c r="B205" s="57" t="s">
        <v>329</v>
      </c>
      <c r="C205" s="54">
        <v>1</v>
      </c>
      <c r="D205" s="58" t="s">
        <v>88</v>
      </c>
      <c r="E205" s="76"/>
      <c r="F205" s="76"/>
      <c r="G205" s="51">
        <f t="shared" si="18"/>
        <v>0</v>
      </c>
    </row>
    <row r="206" spans="1:7" s="26" customFormat="1" x14ac:dyDescent="0.2">
      <c r="A206" s="62" t="s">
        <v>60</v>
      </c>
      <c r="B206" s="57" t="s">
        <v>330</v>
      </c>
      <c r="C206" s="54">
        <v>1</v>
      </c>
      <c r="D206" s="58" t="s">
        <v>88</v>
      </c>
      <c r="E206" s="76"/>
      <c r="F206" s="76"/>
      <c r="G206" s="51">
        <f t="shared" si="18"/>
        <v>0</v>
      </c>
    </row>
    <row r="207" spans="1:7" s="26" customFormat="1" x14ac:dyDescent="0.2">
      <c r="A207" s="62" t="s">
        <v>61</v>
      </c>
      <c r="B207" s="57" t="s">
        <v>331</v>
      </c>
      <c r="C207" s="54">
        <v>1</v>
      </c>
      <c r="D207" s="58" t="s">
        <v>332</v>
      </c>
      <c r="E207" s="76"/>
      <c r="F207" s="76"/>
      <c r="G207" s="51">
        <f t="shared" si="18"/>
        <v>0</v>
      </c>
    </row>
    <row r="208" spans="1:7" s="26" customFormat="1" x14ac:dyDescent="0.2">
      <c r="A208" s="62" t="s">
        <v>62</v>
      </c>
      <c r="B208" s="57" t="s">
        <v>333</v>
      </c>
      <c r="C208" s="54">
        <v>2</v>
      </c>
      <c r="D208" s="58" t="s">
        <v>58</v>
      </c>
      <c r="E208" s="76"/>
      <c r="F208" s="76"/>
      <c r="G208" s="51">
        <f t="shared" si="18"/>
        <v>0</v>
      </c>
    </row>
    <row r="209" spans="1:7" s="26" customFormat="1" x14ac:dyDescent="0.2">
      <c r="A209" s="62" t="s">
        <v>63</v>
      </c>
      <c r="B209" s="57" t="s">
        <v>334</v>
      </c>
      <c r="C209" s="54">
        <v>2</v>
      </c>
      <c r="D209" s="58" t="s">
        <v>332</v>
      </c>
      <c r="E209" s="76"/>
      <c r="F209" s="76"/>
      <c r="G209" s="51">
        <f t="shared" si="18"/>
        <v>0</v>
      </c>
    </row>
    <row r="210" spans="1:7" s="26" customFormat="1" x14ac:dyDescent="0.2">
      <c r="A210" s="62" t="s">
        <v>94</v>
      </c>
      <c r="B210" s="57" t="s">
        <v>335</v>
      </c>
      <c r="C210" s="54">
        <v>1</v>
      </c>
      <c r="D210" s="58" t="s">
        <v>332</v>
      </c>
      <c r="E210" s="76"/>
      <c r="F210" s="76"/>
      <c r="G210" s="51">
        <f t="shared" si="18"/>
        <v>0</v>
      </c>
    </row>
    <row r="211" spans="1:7" s="26" customFormat="1" ht="90" customHeight="1" x14ac:dyDescent="0.2">
      <c r="A211" s="62" t="s">
        <v>96</v>
      </c>
      <c r="B211" s="57" t="s">
        <v>336</v>
      </c>
      <c r="C211" s="54">
        <v>2</v>
      </c>
      <c r="D211" s="58" t="s">
        <v>82</v>
      </c>
      <c r="E211" s="76"/>
      <c r="F211" s="76"/>
      <c r="G211" s="51">
        <f t="shared" si="18"/>
        <v>0</v>
      </c>
    </row>
    <row r="212" spans="1:7" s="26" customFormat="1" ht="15" customHeight="1" x14ac:dyDescent="0.2">
      <c r="A212" s="62" t="s">
        <v>98</v>
      </c>
      <c r="B212" s="57" t="s">
        <v>337</v>
      </c>
      <c r="C212" s="54">
        <v>2</v>
      </c>
      <c r="D212" s="58" t="s">
        <v>88</v>
      </c>
      <c r="E212" s="76"/>
      <c r="F212" s="76"/>
      <c r="G212" s="51">
        <f t="shared" ref="G212:G219" si="19">SUMPRODUCT(E212:F212)*C212</f>
        <v>0</v>
      </c>
    </row>
    <row r="213" spans="1:7" s="26" customFormat="1" ht="28.5" customHeight="1" x14ac:dyDescent="0.2">
      <c r="A213" s="62" t="s">
        <v>100</v>
      </c>
      <c r="B213" s="57" t="s">
        <v>338</v>
      </c>
      <c r="C213" s="54">
        <v>2</v>
      </c>
      <c r="D213" s="58" t="s">
        <v>339</v>
      </c>
      <c r="E213" s="76"/>
      <c r="F213" s="76"/>
      <c r="G213" s="51">
        <f t="shared" si="19"/>
        <v>0</v>
      </c>
    </row>
    <row r="214" spans="1:7" s="26" customFormat="1" ht="15" customHeight="1" x14ac:dyDescent="0.2">
      <c r="A214" s="62" t="s">
        <v>102</v>
      </c>
      <c r="B214" s="57" t="s">
        <v>340</v>
      </c>
      <c r="C214" s="54">
        <v>40</v>
      </c>
      <c r="D214" s="58" t="s">
        <v>58</v>
      </c>
      <c r="E214" s="76"/>
      <c r="F214" s="76"/>
      <c r="G214" s="51">
        <f t="shared" si="19"/>
        <v>0</v>
      </c>
    </row>
    <row r="215" spans="1:7" s="26" customFormat="1" ht="15" customHeight="1" x14ac:dyDescent="0.2">
      <c r="A215" s="62" t="s">
        <v>103</v>
      </c>
      <c r="B215" s="57" t="s">
        <v>341</v>
      </c>
      <c r="C215" s="54">
        <v>40</v>
      </c>
      <c r="D215" s="58" t="s">
        <v>58</v>
      </c>
      <c r="E215" s="76"/>
      <c r="F215" s="76"/>
      <c r="G215" s="51">
        <f t="shared" si="19"/>
        <v>0</v>
      </c>
    </row>
    <row r="216" spans="1:7" s="26" customFormat="1" ht="15" customHeight="1" x14ac:dyDescent="0.2">
      <c r="A216" s="62" t="s">
        <v>290</v>
      </c>
      <c r="B216" s="71" t="s">
        <v>342</v>
      </c>
      <c r="C216" s="54">
        <v>40</v>
      </c>
      <c r="D216" s="58" t="s">
        <v>58</v>
      </c>
      <c r="E216" s="76"/>
      <c r="F216" s="76"/>
      <c r="G216" s="51">
        <f t="shared" si="19"/>
        <v>0</v>
      </c>
    </row>
    <row r="217" spans="1:7" s="26" customFormat="1" ht="15" customHeight="1" x14ac:dyDescent="0.2">
      <c r="A217" s="62" t="s">
        <v>291</v>
      </c>
      <c r="B217" s="71" t="s">
        <v>343</v>
      </c>
      <c r="C217" s="54">
        <v>40</v>
      </c>
      <c r="D217" s="58" t="s">
        <v>58</v>
      </c>
      <c r="E217" s="76"/>
      <c r="F217" s="76"/>
      <c r="G217" s="51">
        <f t="shared" si="19"/>
        <v>0</v>
      </c>
    </row>
    <row r="218" spans="1:7" s="26" customFormat="1" ht="15" customHeight="1" x14ac:dyDescent="0.2">
      <c r="A218" s="62" t="s">
        <v>293</v>
      </c>
      <c r="B218" s="71" t="s">
        <v>344</v>
      </c>
      <c r="C218" s="54">
        <v>10</v>
      </c>
      <c r="D218" s="58" t="s">
        <v>58</v>
      </c>
      <c r="E218" s="76"/>
      <c r="F218" s="76"/>
      <c r="G218" s="51">
        <f t="shared" si="19"/>
        <v>0</v>
      </c>
    </row>
    <row r="219" spans="1:7" s="26" customFormat="1" ht="15" customHeight="1" x14ac:dyDescent="0.2">
      <c r="A219" s="62" t="s">
        <v>294</v>
      </c>
      <c r="B219" s="71" t="s">
        <v>345</v>
      </c>
      <c r="C219" s="54">
        <v>10</v>
      </c>
      <c r="D219" s="58" t="s">
        <v>58</v>
      </c>
      <c r="E219" s="76"/>
      <c r="F219" s="76"/>
      <c r="G219" s="51">
        <f t="shared" si="19"/>
        <v>0</v>
      </c>
    </row>
    <row r="220" spans="1:7" s="26" customFormat="1" ht="24.95" customHeight="1" x14ac:dyDescent="0.2">
      <c r="A220" s="62" t="s">
        <v>295</v>
      </c>
      <c r="B220" s="71" t="s">
        <v>346</v>
      </c>
      <c r="C220" s="54">
        <v>1</v>
      </c>
      <c r="D220" s="58" t="s">
        <v>88</v>
      </c>
      <c r="E220" s="76"/>
      <c r="F220" s="76"/>
      <c r="G220" s="51">
        <f t="shared" ref="G220:G223" si="20">SUMPRODUCT(E220:F220)*C220</f>
        <v>0</v>
      </c>
    </row>
    <row r="221" spans="1:7" s="26" customFormat="1" ht="25.5" x14ac:dyDescent="0.2">
      <c r="A221" s="62" t="s">
        <v>297</v>
      </c>
      <c r="B221" s="71" t="s">
        <v>347</v>
      </c>
      <c r="C221" s="54">
        <v>1</v>
      </c>
      <c r="D221" s="58" t="s">
        <v>88</v>
      </c>
      <c r="E221" s="76"/>
      <c r="F221" s="76"/>
      <c r="G221" s="51">
        <f t="shared" si="20"/>
        <v>0</v>
      </c>
    </row>
    <row r="222" spans="1:7" s="26" customFormat="1" ht="38.25" x14ac:dyDescent="0.2">
      <c r="A222" s="62" t="s">
        <v>298</v>
      </c>
      <c r="B222" s="71" t="s">
        <v>348</v>
      </c>
      <c r="C222" s="54">
        <v>1</v>
      </c>
      <c r="D222" s="58" t="s">
        <v>88</v>
      </c>
      <c r="E222" s="76"/>
      <c r="F222" s="76"/>
      <c r="G222" s="51">
        <f t="shared" si="20"/>
        <v>0</v>
      </c>
    </row>
    <row r="223" spans="1:7" s="26" customFormat="1" ht="39.950000000000003" customHeight="1" x14ac:dyDescent="0.2">
      <c r="A223" s="62" t="s">
        <v>299</v>
      </c>
      <c r="B223" s="71" t="s">
        <v>349</v>
      </c>
      <c r="C223" s="54">
        <v>8</v>
      </c>
      <c r="D223" s="58" t="s">
        <v>58</v>
      </c>
      <c r="E223" s="76"/>
      <c r="F223" s="76"/>
      <c r="G223" s="51">
        <f t="shared" si="20"/>
        <v>0</v>
      </c>
    </row>
    <row r="224" spans="1:7" s="8" customFormat="1" x14ac:dyDescent="0.2">
      <c r="A224" s="65"/>
      <c r="B224" s="91" t="s">
        <v>350</v>
      </c>
      <c r="C224" s="91"/>
      <c r="D224" s="91"/>
      <c r="E224" s="66">
        <f>SUMPRODUCT(E201:E223,$C201:$C223)</f>
        <v>0</v>
      </c>
      <c r="F224" s="66">
        <f>SUMPRODUCT(F201:F223,$C201:$C223)</f>
        <v>0</v>
      </c>
      <c r="G224" s="67">
        <f>SUM(G201:G223)</f>
        <v>0</v>
      </c>
    </row>
    <row r="225" spans="1:7" ht="15.75" thickBot="1" x14ac:dyDescent="0.25">
      <c r="A225" s="65"/>
      <c r="B225" s="91" t="s">
        <v>19</v>
      </c>
      <c r="C225" s="91"/>
      <c r="D225" s="91"/>
      <c r="E225" s="66">
        <f>E198+E70+E224</f>
        <v>0</v>
      </c>
      <c r="F225" s="66">
        <f>F198+F70+F224</f>
        <v>0</v>
      </c>
      <c r="G225" s="66">
        <f>G198+G70+G224</f>
        <v>0</v>
      </c>
    </row>
    <row r="226" spans="1:7" ht="15.75" thickBot="1" x14ac:dyDescent="0.25">
      <c r="A226" s="23"/>
      <c r="B226" s="93" t="s">
        <v>25</v>
      </c>
      <c r="C226" s="93"/>
      <c r="D226" s="93"/>
      <c r="E226" s="23">
        <f>TRUNC(E225*(1+$G$4),2)</f>
        <v>0</v>
      </c>
      <c r="F226" s="23">
        <f>TRUNC(F225*(1+$G$4),2)</f>
        <v>0</v>
      </c>
      <c r="G226" s="23">
        <f>TRUNC(G225*(1+$G$4),2)</f>
        <v>0</v>
      </c>
    </row>
    <row r="227" spans="1:7" x14ac:dyDescent="0.2">
      <c r="A227" s="17"/>
      <c r="B227" s="18"/>
      <c r="C227" s="19"/>
      <c r="D227" s="20"/>
      <c r="E227" s="35"/>
      <c r="F227" s="21"/>
      <c r="G227" s="21"/>
    </row>
    <row r="228" spans="1:7" x14ac:dyDescent="0.2">
      <c r="E228" s="36"/>
    </row>
    <row r="229" spans="1:7" x14ac:dyDescent="0.2">
      <c r="E229" s="36"/>
    </row>
    <row r="230" spans="1:7" x14ac:dyDescent="0.2">
      <c r="E230" s="36"/>
    </row>
    <row r="231" spans="1:7" x14ac:dyDescent="0.2">
      <c r="E231" s="36"/>
    </row>
    <row r="232" spans="1:7" x14ac:dyDescent="0.2">
      <c r="E232" s="36"/>
    </row>
    <row r="233" spans="1:7" x14ac:dyDescent="0.2">
      <c r="E233" s="36"/>
    </row>
    <row r="234" spans="1:7" x14ac:dyDescent="0.2">
      <c r="E234" s="36"/>
    </row>
    <row r="235" spans="1:7" x14ac:dyDescent="0.2">
      <c r="E235" s="36"/>
    </row>
    <row r="236" spans="1:7" x14ac:dyDescent="0.2">
      <c r="E236" s="36"/>
    </row>
    <row r="237" spans="1:7" x14ac:dyDescent="0.2">
      <c r="E237" s="36"/>
    </row>
    <row r="238" spans="1:7" x14ac:dyDescent="0.2">
      <c r="E238" s="36"/>
    </row>
    <row r="239" spans="1:7" x14ac:dyDescent="0.2">
      <c r="E239" s="36"/>
    </row>
    <row r="240" spans="1:7" x14ac:dyDescent="0.2">
      <c r="E240" s="36"/>
    </row>
    <row r="241" spans="5:5" x14ac:dyDescent="0.2">
      <c r="E241" s="36"/>
    </row>
    <row r="242" spans="5:5" x14ac:dyDescent="0.2">
      <c r="E242" s="36"/>
    </row>
    <row r="243" spans="5:5" x14ac:dyDescent="0.2">
      <c r="E243" s="36"/>
    </row>
    <row r="244" spans="5:5" x14ac:dyDescent="0.2">
      <c r="E244" s="36"/>
    </row>
    <row r="245" spans="5:5" x14ac:dyDescent="0.2">
      <c r="E245" s="36"/>
    </row>
    <row r="246" spans="5:5" x14ac:dyDescent="0.2">
      <c r="E246" s="36"/>
    </row>
    <row r="247" spans="5:5" x14ac:dyDescent="0.2">
      <c r="E247" s="36"/>
    </row>
    <row r="248" spans="5:5" x14ac:dyDescent="0.2">
      <c r="E248" s="36"/>
    </row>
    <row r="249" spans="5:5" x14ac:dyDescent="0.2">
      <c r="E249" s="36"/>
    </row>
    <row r="250" spans="5:5" x14ac:dyDescent="0.2">
      <c r="E250" s="36"/>
    </row>
    <row r="251" spans="5:5" x14ac:dyDescent="0.2">
      <c r="E251" s="36"/>
    </row>
    <row r="252" spans="5:5" x14ac:dyDescent="0.2">
      <c r="E252" s="36"/>
    </row>
    <row r="253" spans="5:5" x14ac:dyDescent="0.2">
      <c r="E253" s="36"/>
    </row>
  </sheetData>
  <sheetProtection algorithmName="SHA-512" hashValue="M7WFGOcy/HzACfHP3yJdVUBgV16sq34yPlhb6B5OgyQlZ9GyboOvatwM04Z4YGhM0tvAe21yJ+EDPzS/0prh0Q==" saltValue="apxYhvyYblnX5SH1KIk6zQ==" spinCount="100000" sheet="1" selectLockedCells="1"/>
  <sortState ref="B51:G56">
    <sortCondition ref="B51"/>
  </sortState>
  <mergeCells count="25">
    <mergeCell ref="A12:A13"/>
    <mergeCell ref="B224:D224"/>
    <mergeCell ref="B14:D14"/>
    <mergeCell ref="B226:D226"/>
    <mergeCell ref="B70:D70"/>
    <mergeCell ref="B198:D198"/>
    <mergeCell ref="B225:D225"/>
    <mergeCell ref="D12:D13"/>
    <mergeCell ref="C12:C13"/>
    <mergeCell ref="G12:G13"/>
    <mergeCell ref="B12:B13"/>
    <mergeCell ref="F3:G3"/>
    <mergeCell ref="A3:E3"/>
    <mergeCell ref="A1:G2"/>
    <mergeCell ref="E12:F12"/>
    <mergeCell ref="A4:D4"/>
    <mergeCell ref="A5:D5"/>
    <mergeCell ref="A6:D6"/>
    <mergeCell ref="E6:F6"/>
    <mergeCell ref="E4:F4"/>
    <mergeCell ref="E5:F5"/>
    <mergeCell ref="D9:E9"/>
    <mergeCell ref="D10:G10"/>
    <mergeCell ref="A8:G8"/>
    <mergeCell ref="A11:G11"/>
  </mergeCells>
  <conditionalFormatting sqref="G17:G18 A17:A18 G63:G66">
    <cfRule type="containsText" dxfId="126" priority="4058" stopIfTrue="1" operator="containsText" text="x,xx">
      <formula>NOT(ISERROR(SEARCH("x,xx",A17)))</formula>
    </cfRule>
  </conditionalFormatting>
  <conditionalFormatting sqref="B226">
    <cfRule type="containsText" dxfId="125" priority="4031" stopIfTrue="1" operator="containsText" text="x,xx">
      <formula>NOT(ISERROR(SEARCH("x,xx",B226)))</formula>
    </cfRule>
  </conditionalFormatting>
  <conditionalFormatting sqref="F14:G14">
    <cfRule type="containsText" dxfId="124" priority="3583" stopIfTrue="1" operator="containsText" text="x,xx">
      <formula>NOT(ISERROR(SEARCH("x,xx",F14)))</formula>
    </cfRule>
  </conditionalFormatting>
  <conditionalFormatting sqref="B14">
    <cfRule type="containsText" dxfId="123" priority="3584" stopIfTrue="1" operator="containsText" text="x,xx">
      <formula>NOT(ISERROR(SEARCH("x,xx",B14)))</formula>
    </cfRule>
  </conditionalFormatting>
  <conditionalFormatting sqref="F70">
    <cfRule type="containsText" dxfId="122" priority="1517" stopIfTrue="1" operator="containsText" text="x,xx">
      <formula>NOT(ISERROR(SEARCH("x,xx",F70)))</formula>
    </cfRule>
  </conditionalFormatting>
  <conditionalFormatting sqref="B225">
    <cfRule type="containsText" dxfId="121" priority="1525" stopIfTrue="1" operator="containsText" text="x,xx">
      <formula>NOT(ISERROR(SEARCH("x,xx",B225)))</formula>
    </cfRule>
  </conditionalFormatting>
  <conditionalFormatting sqref="F23">
    <cfRule type="containsText" dxfId="120" priority="1474" stopIfTrue="1" operator="containsText" text="x,xx">
      <formula>NOT(ISERROR(SEARCH("x,xx",F23)))</formula>
    </cfRule>
  </conditionalFormatting>
  <conditionalFormatting sqref="F67">
    <cfRule type="containsText" dxfId="119" priority="1473" stopIfTrue="1" operator="containsText" text="x,xx">
      <formula>NOT(ISERROR(SEARCH("x,xx",F67)))</formula>
    </cfRule>
  </conditionalFormatting>
  <conditionalFormatting sqref="F50 F40">
    <cfRule type="containsText" dxfId="118" priority="1521" stopIfTrue="1" operator="containsText" text="x,xx">
      <formula>NOT(ISERROR(SEARCH("x,xx",F40)))</formula>
    </cfRule>
  </conditionalFormatting>
  <conditionalFormatting sqref="B67">
    <cfRule type="containsText" dxfId="117" priority="1518" stopIfTrue="1" operator="containsText" text="x,xx">
      <formula>NOT(ISERROR(SEARCH("x,xx",B67)))</formula>
    </cfRule>
  </conditionalFormatting>
  <conditionalFormatting sqref="B19">
    <cfRule type="containsText" dxfId="116" priority="1520" stopIfTrue="1" operator="containsText" text="x,xx">
      <formula>NOT(ISERROR(SEARCH("x,xx",B19)))</formula>
    </cfRule>
  </conditionalFormatting>
  <conditionalFormatting sqref="B70">
    <cfRule type="containsText" dxfId="115" priority="1516" stopIfTrue="1" operator="containsText" text="x,xx">
      <formula>NOT(ISERROR(SEARCH("x,xx",B70)))</formula>
    </cfRule>
  </conditionalFormatting>
  <conditionalFormatting sqref="B50">
    <cfRule type="containsText" dxfId="114" priority="1511" stopIfTrue="1" operator="containsText" text="x,xx">
      <formula>NOT(ISERROR(SEARCH("x,xx",B50)))</formula>
    </cfRule>
  </conditionalFormatting>
  <conditionalFormatting sqref="B23">
    <cfRule type="containsText" dxfId="113" priority="1514" stopIfTrue="1" operator="containsText" text="x,xx">
      <formula>NOT(ISERROR(SEARCH("x,xx",B23)))</formula>
    </cfRule>
  </conditionalFormatting>
  <conditionalFormatting sqref="B40">
    <cfRule type="containsText" dxfId="112" priority="1512" stopIfTrue="1" operator="containsText" text="x,xx">
      <formula>NOT(ISERROR(SEARCH("x,xx",B40)))</formula>
    </cfRule>
  </conditionalFormatting>
  <conditionalFormatting sqref="F19">
    <cfRule type="containsText" dxfId="111" priority="1460" stopIfTrue="1" operator="containsText" text="x,xx">
      <formula>NOT(ISERROR(SEARCH("x,xx",F19)))</formula>
    </cfRule>
  </conditionalFormatting>
  <conditionalFormatting sqref="B51 B56:B57">
    <cfRule type="containsText" dxfId="110" priority="1405" stopIfTrue="1" operator="containsText" text="x,xx">
      <formula>NOT(ISERROR(SEARCH("x,xx",B51)))</formula>
    </cfRule>
  </conditionalFormatting>
  <conditionalFormatting sqref="B63:B66">
    <cfRule type="containsText" dxfId="109" priority="1404" stopIfTrue="1" operator="containsText" text="x,xx">
      <formula>NOT(ISERROR(SEARCH("x,xx",B63)))</formula>
    </cfRule>
  </conditionalFormatting>
  <conditionalFormatting sqref="G51 G56">
    <cfRule type="containsText" dxfId="108" priority="625" stopIfTrue="1" operator="containsText" text="x,xx">
      <formula>NOT(ISERROR(SEARCH("x,xx",G51)))</formula>
    </cfRule>
  </conditionalFormatting>
  <conditionalFormatting sqref="G24 G30 G27:G28">
    <cfRule type="containsText" dxfId="107" priority="627" stopIfTrue="1" operator="containsText" text="x,xx">
      <formula>NOT(ISERROR(SEARCH("x,xx",G24)))</formula>
    </cfRule>
  </conditionalFormatting>
  <conditionalFormatting sqref="G41:G43 G49 G45:G47">
    <cfRule type="containsText" dxfId="106" priority="626" stopIfTrue="1" operator="containsText" text="x,xx">
      <formula>NOT(ISERROR(SEARCH("x,xx",G41)))</formula>
    </cfRule>
  </conditionalFormatting>
  <conditionalFormatting sqref="G68:G69">
    <cfRule type="containsText" dxfId="105" priority="623" stopIfTrue="1" operator="containsText" text="x,xx">
      <formula>NOT(ISERROR(SEARCH("x,xx",G68)))</formula>
    </cfRule>
  </conditionalFormatting>
  <conditionalFormatting sqref="F31">
    <cfRule type="containsText" dxfId="104" priority="359" stopIfTrue="1" operator="containsText" text="x,xx">
      <formula>NOT(ISERROR(SEARCH("x,xx",F31)))</formula>
    </cfRule>
  </conditionalFormatting>
  <conditionalFormatting sqref="G25:G26">
    <cfRule type="containsText" dxfId="103" priority="361" stopIfTrue="1" operator="containsText" text="x,xx">
      <formula>NOT(ISERROR(SEARCH("x,xx",G25)))</formula>
    </cfRule>
  </conditionalFormatting>
  <conditionalFormatting sqref="F48">
    <cfRule type="containsText" dxfId="102" priority="354" stopIfTrue="1" operator="containsText" text="x,xx">
      <formula>NOT(ISERROR(SEARCH("x,xx",F48)))</formula>
    </cfRule>
  </conditionalFormatting>
  <conditionalFormatting sqref="G32 G34:G36 G38:G39">
    <cfRule type="containsText" dxfId="101" priority="357" stopIfTrue="1" operator="containsText" text="x,xx">
      <formula>NOT(ISERROR(SEARCH("x,xx",G32)))</formula>
    </cfRule>
  </conditionalFormatting>
  <conditionalFormatting sqref="B48">
    <cfRule type="containsText" dxfId="100" priority="355" stopIfTrue="1" operator="containsText" text="x,xx">
      <formula>NOT(ISERROR(SEARCH("x,xx",B48)))</formula>
    </cfRule>
  </conditionalFormatting>
  <conditionalFormatting sqref="G52:G54">
    <cfRule type="containsText" dxfId="99" priority="348" stopIfTrue="1" operator="containsText" text="x,xx">
      <formula>NOT(ISERROR(SEARCH("x,xx",G52)))</formula>
    </cfRule>
  </conditionalFormatting>
  <conditionalFormatting sqref="F37">
    <cfRule type="containsText" dxfId="98" priority="350" stopIfTrue="1" operator="containsText" text="x,xx">
      <formula>NOT(ISERROR(SEARCH("x,xx",F37)))</formula>
    </cfRule>
  </conditionalFormatting>
  <conditionalFormatting sqref="G57">
    <cfRule type="containsText" dxfId="97" priority="347" stopIfTrue="1" operator="containsText" text="x,xx">
      <formula>NOT(ISERROR(SEARCH("x,xx",G57)))</formula>
    </cfRule>
  </conditionalFormatting>
  <conditionalFormatting sqref="F33">
    <cfRule type="containsText" dxfId="96" priority="352" stopIfTrue="1" operator="containsText" text="x,xx">
      <formula>NOT(ISERROR(SEARCH("x,xx",F33)))</formula>
    </cfRule>
  </conditionalFormatting>
  <conditionalFormatting sqref="B58:B61">
    <cfRule type="containsText" dxfId="95" priority="346" stopIfTrue="1" operator="containsText" text="x,xx">
      <formula>NOT(ISERROR(SEARCH("x,xx",B58)))</formula>
    </cfRule>
  </conditionalFormatting>
  <conditionalFormatting sqref="G58">
    <cfRule type="containsText" dxfId="94" priority="345" stopIfTrue="1" operator="containsText" text="x,xx">
      <formula>NOT(ISERROR(SEARCH("x,xx",G58)))</formula>
    </cfRule>
  </conditionalFormatting>
  <conditionalFormatting sqref="B55">
    <cfRule type="containsText" dxfId="93" priority="344" stopIfTrue="1" operator="containsText" text="x,xx">
      <formula>NOT(ISERROR(SEARCH("x,xx",B55)))</formula>
    </cfRule>
  </conditionalFormatting>
  <conditionalFormatting sqref="G55">
    <cfRule type="containsText" dxfId="92" priority="343" stopIfTrue="1" operator="containsText" text="x,xx">
      <formula>NOT(ISERROR(SEARCH("x,xx",G55)))</formula>
    </cfRule>
  </conditionalFormatting>
  <conditionalFormatting sqref="G61">
    <cfRule type="containsText" dxfId="91" priority="338" stopIfTrue="1" operator="containsText" text="x,xx">
      <formula>NOT(ISERROR(SEARCH("x,xx",G61)))</formula>
    </cfRule>
  </conditionalFormatting>
  <conditionalFormatting sqref="G62">
    <cfRule type="containsText" dxfId="90" priority="337" stopIfTrue="1" operator="containsText" text="x,xx">
      <formula>NOT(ISERROR(SEARCH("x,xx",G62)))</formula>
    </cfRule>
  </conditionalFormatting>
  <conditionalFormatting sqref="G60">
    <cfRule type="containsText" dxfId="89" priority="339" stopIfTrue="1" operator="containsText" text="x,xx">
      <formula>NOT(ISERROR(SEARCH("x,xx",G60)))</formula>
    </cfRule>
  </conditionalFormatting>
  <conditionalFormatting sqref="F16 B16">
    <cfRule type="containsText" dxfId="88" priority="377" stopIfTrue="1" operator="containsText" text="x,xx">
      <formula>NOT(ISERROR(SEARCH("x,xx",B16)))</formula>
    </cfRule>
  </conditionalFormatting>
  <conditionalFormatting sqref="A15:G15">
    <cfRule type="containsText" dxfId="87" priority="376" stopIfTrue="1" operator="containsText" text="x,xx">
      <formula>NOT(ISERROR(SEARCH("x,xx",A15)))</formula>
    </cfRule>
  </conditionalFormatting>
  <conditionalFormatting sqref="A21:A22 G21">
    <cfRule type="containsText" dxfId="86" priority="373" stopIfTrue="1" operator="containsText" text="x,xx">
      <formula>NOT(ISERROR(SEARCH("x,xx",A21)))</formula>
    </cfRule>
  </conditionalFormatting>
  <conditionalFormatting sqref="G22">
    <cfRule type="containsText" dxfId="85" priority="370" stopIfTrue="1" operator="containsText" text="x,xx">
      <formula>NOT(ISERROR(SEARCH("x,xx",G22)))</formula>
    </cfRule>
  </conditionalFormatting>
  <conditionalFormatting sqref="F29">
    <cfRule type="containsText" dxfId="84" priority="362" stopIfTrue="1" operator="containsText" text="x,xx">
      <formula>NOT(ISERROR(SEARCH("x,xx",F29)))</formula>
    </cfRule>
  </conditionalFormatting>
  <conditionalFormatting sqref="B29">
    <cfRule type="containsText" dxfId="83" priority="363" stopIfTrue="1" operator="containsText" text="x,xx">
      <formula>NOT(ISERROR(SEARCH("x,xx",B29)))</formula>
    </cfRule>
  </conditionalFormatting>
  <conditionalFormatting sqref="B31">
    <cfRule type="containsText" dxfId="82" priority="360" stopIfTrue="1" operator="containsText" text="x,xx">
      <formula>NOT(ISERROR(SEARCH("x,xx",B31)))</formula>
    </cfRule>
  </conditionalFormatting>
  <conditionalFormatting sqref="G44">
    <cfRule type="containsText" dxfId="81" priority="356" stopIfTrue="1" operator="containsText" text="x,xx">
      <formula>NOT(ISERROR(SEARCH("x,xx",G44)))</formula>
    </cfRule>
  </conditionalFormatting>
  <conditionalFormatting sqref="B33">
    <cfRule type="containsText" dxfId="80" priority="353" stopIfTrue="1" operator="containsText" text="x,xx">
      <formula>NOT(ISERROR(SEARCH("x,xx",B33)))</formula>
    </cfRule>
  </conditionalFormatting>
  <conditionalFormatting sqref="B37">
    <cfRule type="containsText" dxfId="79" priority="351" stopIfTrue="1" operator="containsText" text="x,xx">
      <formula>NOT(ISERROR(SEARCH("x,xx",B37)))</formula>
    </cfRule>
  </conditionalFormatting>
  <conditionalFormatting sqref="B52:B54">
    <cfRule type="containsText" dxfId="78" priority="349" stopIfTrue="1" operator="containsText" text="x,xx">
      <formula>NOT(ISERROR(SEARCH("x,xx",B52)))</formula>
    </cfRule>
  </conditionalFormatting>
  <conditionalFormatting sqref="B62">
    <cfRule type="containsText" dxfId="77" priority="342" stopIfTrue="1" operator="containsText" text="x,xx">
      <formula>NOT(ISERROR(SEARCH("x,xx",B62)))</formula>
    </cfRule>
  </conditionalFormatting>
  <conditionalFormatting sqref="G59">
    <cfRule type="containsText" dxfId="76" priority="341" stopIfTrue="1" operator="containsText" text="x,xx">
      <formula>NOT(ISERROR(SEARCH("x,xx",G59)))</formula>
    </cfRule>
  </conditionalFormatting>
  <conditionalFormatting sqref="G129:G144 G154:G166 G75:G85">
    <cfRule type="containsText" dxfId="75" priority="110" stopIfTrue="1" operator="containsText" text="x,xx">
      <formula>NOT(ISERROR(SEARCH("x,xx",G75)))</formula>
    </cfRule>
  </conditionalFormatting>
  <conditionalFormatting sqref="A71:G71">
    <cfRule type="containsText" dxfId="74" priority="107" stopIfTrue="1" operator="containsText" text="x,xx">
      <formula>NOT(ISERROR(SEARCH("x,xx",A71)))</formula>
    </cfRule>
  </conditionalFormatting>
  <conditionalFormatting sqref="G146:G150">
    <cfRule type="containsText" dxfId="73" priority="105" stopIfTrue="1" operator="containsText" text="x,xx">
      <formula>NOT(ISERROR(SEARCH("x,xx",G146)))</formula>
    </cfRule>
  </conditionalFormatting>
  <conditionalFormatting sqref="G195">
    <cfRule type="containsText" dxfId="72" priority="97" stopIfTrue="1" operator="containsText" text="x,xx">
      <formula>NOT(ISERROR(SEARCH("x,xx",G195)))</formula>
    </cfRule>
  </conditionalFormatting>
  <conditionalFormatting sqref="G190">
    <cfRule type="containsText" dxfId="71" priority="94" stopIfTrue="1" operator="containsText" text="x,xx">
      <formula>NOT(ISERROR(SEARCH("x,xx",G190)))</formula>
    </cfRule>
  </conditionalFormatting>
  <conditionalFormatting sqref="G86 G93">
    <cfRule type="containsText" dxfId="70" priority="93" stopIfTrue="1" operator="containsText" text="x,xx">
      <formula>NOT(ISERROR(SEARCH("x,xx",G86)))</formula>
    </cfRule>
  </conditionalFormatting>
  <conditionalFormatting sqref="G96">
    <cfRule type="containsText" dxfId="69" priority="91" stopIfTrue="1" operator="containsText" text="x,xx">
      <formula>NOT(ISERROR(SEARCH("x,xx",G96)))</formula>
    </cfRule>
  </conditionalFormatting>
  <conditionalFormatting sqref="G105">
    <cfRule type="containsText" dxfId="68" priority="75" stopIfTrue="1" operator="containsText" text="x,xx">
      <formula>NOT(ISERROR(SEARCH("x,xx",G105)))</formula>
    </cfRule>
  </conditionalFormatting>
  <conditionalFormatting sqref="G114:G126">
    <cfRule type="containsText" dxfId="67" priority="79" stopIfTrue="1" operator="containsText" text="x,xx">
      <formula>NOT(ISERROR(SEARCH("x,xx",G114)))</formula>
    </cfRule>
  </conditionalFormatting>
  <conditionalFormatting sqref="G92">
    <cfRule type="containsText" dxfId="66" priority="74" stopIfTrue="1" operator="containsText" text="x,xx">
      <formula>NOT(ISERROR(SEARCH("x,xx",G92)))</formula>
    </cfRule>
  </conditionalFormatting>
  <conditionalFormatting sqref="G197">
    <cfRule type="containsText" dxfId="65" priority="72" stopIfTrue="1" operator="containsText" text="x,xx">
      <formula>NOT(ISERROR(SEARCH("x,xx",G197)))</formula>
    </cfRule>
  </conditionalFormatting>
  <conditionalFormatting sqref="G94">
    <cfRule type="containsText" dxfId="64" priority="73" stopIfTrue="1" operator="containsText" text="x,xx">
      <formula>NOT(ISERROR(SEARCH("x,xx",G94)))</formula>
    </cfRule>
  </conditionalFormatting>
  <conditionalFormatting sqref="G186">
    <cfRule type="containsText" dxfId="63" priority="69" stopIfTrue="1" operator="containsText" text="x,xx">
      <formula>NOT(ISERROR(SEARCH("x,xx",G186)))</formula>
    </cfRule>
  </conditionalFormatting>
  <conditionalFormatting sqref="G168:G179">
    <cfRule type="containsText" dxfId="62" priority="62" stopIfTrue="1" operator="containsText" text="x,xx">
      <formula>NOT(ISERROR(SEARCH("x,xx",G168)))</formula>
    </cfRule>
  </conditionalFormatting>
  <conditionalFormatting sqref="G72">
    <cfRule type="containsText" dxfId="61" priority="106" stopIfTrue="1" operator="containsText" text="x,xx">
      <formula>NOT(ISERROR(SEARCH("x,xx",#REF!)))</formula>
    </cfRule>
  </conditionalFormatting>
  <conditionalFormatting sqref="G73">
    <cfRule type="containsText" dxfId="60" priority="103" stopIfTrue="1" operator="containsText" text="x,xx">
      <formula>NOT(ISERROR(SEARCH("x,xx",G73)))</formula>
    </cfRule>
  </conditionalFormatting>
  <conditionalFormatting sqref="G74">
    <cfRule type="containsText" dxfId="59" priority="102" stopIfTrue="1" operator="containsText" text="x,xx">
      <formula>NOT(ISERROR(SEARCH("x,xx",G74)))</formula>
    </cfRule>
  </conditionalFormatting>
  <conditionalFormatting sqref="G128">
    <cfRule type="containsText" dxfId="58" priority="101" stopIfTrue="1" operator="containsText" text="x,xx">
      <formula>NOT(ISERROR(SEARCH("x,xx",G128)))</formula>
    </cfRule>
  </conditionalFormatting>
  <conditionalFormatting sqref="G151:G152">
    <cfRule type="containsText" dxfId="57" priority="100" stopIfTrue="1" operator="containsText" text="x,xx">
      <formula>NOT(ISERROR(SEARCH("x,xx",G151)))</formula>
    </cfRule>
  </conditionalFormatting>
  <conditionalFormatting sqref="G181:G185">
    <cfRule type="containsText" dxfId="56" priority="99" stopIfTrue="1" operator="containsText" text="x,xx">
      <formula>NOT(ISERROR(SEARCH("x,xx",G181)))</formula>
    </cfRule>
  </conditionalFormatting>
  <conditionalFormatting sqref="G191:G194 G196">
    <cfRule type="containsText" dxfId="55" priority="98" stopIfTrue="1" operator="containsText" text="x,xx">
      <formula>NOT(ISERROR(SEARCH("x,xx",G191)))</formula>
    </cfRule>
  </conditionalFormatting>
  <conditionalFormatting sqref="G188">
    <cfRule type="containsText" dxfId="54" priority="96" stopIfTrue="1" operator="containsText" text="x,xx">
      <formula>NOT(ISERROR(SEARCH("x,xx",G188)))</formula>
    </cfRule>
  </conditionalFormatting>
  <conditionalFormatting sqref="G189">
    <cfRule type="containsText" dxfId="53" priority="95" stopIfTrue="1" operator="containsText" text="x,xx">
      <formula>NOT(ISERROR(SEARCH("x,xx",G189)))</formula>
    </cfRule>
  </conditionalFormatting>
  <conditionalFormatting sqref="G97:G101">
    <cfRule type="containsText" dxfId="52" priority="92" stopIfTrue="1" operator="containsText" text="x,xx">
      <formula>NOT(ISERROR(SEARCH("x,xx",G97)))</formula>
    </cfRule>
  </conditionalFormatting>
  <conditionalFormatting sqref="G187">
    <cfRule type="containsText" dxfId="51" priority="82" stopIfTrue="1" operator="containsText" text="x,xx">
      <formula>NOT(ISERROR(SEARCH("x,xx",#REF!)))</formula>
    </cfRule>
  </conditionalFormatting>
  <conditionalFormatting sqref="G145">
    <cfRule type="containsText" dxfId="50" priority="88" stopIfTrue="1" operator="containsText" text="x,xx">
      <formula>NOT(ISERROR(SEARCH("x,xx",#REF!)))</formula>
    </cfRule>
  </conditionalFormatting>
  <conditionalFormatting sqref="G153">
    <cfRule type="containsText" dxfId="49" priority="86" stopIfTrue="1" operator="containsText" text="x,xx">
      <formula>NOT(ISERROR(SEARCH("x,xx",#REF!)))</formula>
    </cfRule>
  </conditionalFormatting>
  <conditionalFormatting sqref="G180">
    <cfRule type="containsText" dxfId="48" priority="84" stopIfTrue="1" operator="containsText" text="x,xx">
      <formula>NOT(ISERROR(SEARCH("x,xx",#REF!)))</formula>
    </cfRule>
  </conditionalFormatting>
  <conditionalFormatting sqref="G113">
    <cfRule type="containsText" dxfId="47" priority="80" stopIfTrue="1" operator="containsText" text="x,xx">
      <formula>NOT(ISERROR(SEARCH("x,xx",G113)))</formula>
    </cfRule>
  </conditionalFormatting>
  <conditionalFormatting sqref="G88 G90:G91">
    <cfRule type="containsText" dxfId="46" priority="78" stopIfTrue="1" operator="containsText" text="x,xx">
      <formula>NOT(ISERROR(SEARCH("x,xx",G88)))</formula>
    </cfRule>
  </conditionalFormatting>
  <conditionalFormatting sqref="G102:G104 G106:G107 G109:G110">
    <cfRule type="containsText" dxfId="45" priority="81" stopIfTrue="1" operator="containsText" text="x,xx">
      <formula>NOT(ISERROR(SEARCH("x,xx",G102)))</formula>
    </cfRule>
  </conditionalFormatting>
  <conditionalFormatting sqref="G87">
    <cfRule type="containsText" dxfId="44" priority="77" stopIfTrue="1" operator="containsText" text="x,xx">
      <formula>NOT(ISERROR(SEARCH("x,xx",G87)))</formula>
    </cfRule>
  </conditionalFormatting>
  <conditionalFormatting sqref="G89">
    <cfRule type="containsText" dxfId="43" priority="76" stopIfTrue="1" operator="containsText" text="x,xx">
      <formula>NOT(ISERROR(SEARCH("x,xx",G89)))</formula>
    </cfRule>
  </conditionalFormatting>
  <conditionalFormatting sqref="G111:G112">
    <cfRule type="containsText" dxfId="42" priority="71" stopIfTrue="1" operator="containsText" text="x,xx">
      <formula>NOT(ISERROR(SEARCH("x,xx",G111)))</formula>
    </cfRule>
  </conditionalFormatting>
  <conditionalFormatting sqref="G108">
    <cfRule type="containsText" dxfId="41" priority="70" stopIfTrue="1" operator="containsText" text="x,xx">
      <formula>NOT(ISERROR(SEARCH("x,xx",G108)))</formula>
    </cfRule>
  </conditionalFormatting>
  <conditionalFormatting sqref="G127">
    <cfRule type="containsText" dxfId="40" priority="66" stopIfTrue="1" operator="containsText" text="x,xx">
      <formula>NOT(ISERROR(SEARCH("x,xx",#REF!)))</formula>
    </cfRule>
  </conditionalFormatting>
  <conditionalFormatting sqref="G167">
    <cfRule type="containsText" dxfId="39" priority="61" stopIfTrue="1" operator="containsText" text="x,xx">
      <formula>NOT(ISERROR(SEARCH("x,xx",#REF!)))</formula>
    </cfRule>
  </conditionalFormatting>
  <conditionalFormatting sqref="G202">
    <cfRule type="containsText" dxfId="38" priority="38" stopIfTrue="1" operator="containsText" text="x,xx">
      <formula>NOT(ISERROR(SEARCH("x,xx",G202)))</formula>
    </cfRule>
  </conditionalFormatting>
  <conditionalFormatting sqref="G203">
    <cfRule type="containsText" dxfId="37" priority="37" stopIfTrue="1" operator="containsText" text="x,xx">
      <formula>NOT(ISERROR(SEARCH("x,xx",G203)))</formula>
    </cfRule>
  </conditionalFormatting>
  <conditionalFormatting sqref="B216">
    <cfRule type="expression" dxfId="36" priority="45" stopIfTrue="1">
      <formula>IF(#REF!="Superior ao do BB",1,0)</formula>
    </cfRule>
  </conditionalFormatting>
  <conditionalFormatting sqref="B217">
    <cfRule type="expression" dxfId="35" priority="44" stopIfTrue="1">
      <formula>IF(#REF!="Superior ao do BB",1,0)</formula>
    </cfRule>
  </conditionalFormatting>
  <conditionalFormatting sqref="B220">
    <cfRule type="expression" dxfId="34" priority="43" stopIfTrue="1">
      <formula>IF(#REF!="Superior ao do BB",1,0)</formula>
    </cfRule>
  </conditionalFormatting>
  <conditionalFormatting sqref="B221">
    <cfRule type="expression" dxfId="33" priority="42" stopIfTrue="1">
      <formula>IF(#REF!="Superior ao do BB",1,0)</formula>
    </cfRule>
  </conditionalFormatting>
  <conditionalFormatting sqref="B222">
    <cfRule type="expression" dxfId="32" priority="41" stopIfTrue="1">
      <formula>IF(#REF!="Superior ao do BB",1,0)</formula>
    </cfRule>
  </conditionalFormatting>
  <conditionalFormatting sqref="B223">
    <cfRule type="expression" dxfId="31" priority="40" stopIfTrue="1">
      <formula>IF(#REF!="Superior ao do BB",1,0)</formula>
    </cfRule>
  </conditionalFormatting>
  <conditionalFormatting sqref="G201">
    <cfRule type="containsText" dxfId="30" priority="39" stopIfTrue="1" operator="containsText" text="x,xx">
      <formula>NOT(ISERROR(SEARCH("x,xx",G201)))</formula>
    </cfRule>
  </conditionalFormatting>
  <conditionalFormatting sqref="G204">
    <cfRule type="containsText" dxfId="29" priority="36" stopIfTrue="1" operator="containsText" text="x,xx">
      <formula>NOT(ISERROR(SEARCH("x,xx",G204)))</formula>
    </cfRule>
  </conditionalFormatting>
  <conditionalFormatting sqref="G205">
    <cfRule type="containsText" dxfId="28" priority="35" stopIfTrue="1" operator="containsText" text="x,xx">
      <formula>NOT(ISERROR(SEARCH("x,xx",G205)))</formula>
    </cfRule>
  </conditionalFormatting>
  <conditionalFormatting sqref="G206">
    <cfRule type="containsText" dxfId="27" priority="34" stopIfTrue="1" operator="containsText" text="x,xx">
      <formula>NOT(ISERROR(SEARCH("x,xx",G206)))</formula>
    </cfRule>
  </conditionalFormatting>
  <conditionalFormatting sqref="G208">
    <cfRule type="containsText" dxfId="26" priority="33" stopIfTrue="1" operator="containsText" text="x,xx">
      <formula>NOT(ISERROR(SEARCH("x,xx",G208)))</formula>
    </cfRule>
  </conditionalFormatting>
  <conditionalFormatting sqref="G207">
    <cfRule type="containsText" dxfId="25" priority="32" stopIfTrue="1" operator="containsText" text="x,xx">
      <formula>NOT(ISERROR(SEARCH("x,xx",G207)))</formula>
    </cfRule>
  </conditionalFormatting>
  <conditionalFormatting sqref="G209">
    <cfRule type="containsText" dxfId="24" priority="31" stopIfTrue="1" operator="containsText" text="x,xx">
      <formula>NOT(ISERROR(SEARCH("x,xx",G209)))</formula>
    </cfRule>
  </conditionalFormatting>
  <conditionalFormatting sqref="G210">
    <cfRule type="containsText" dxfId="23" priority="30" stopIfTrue="1" operator="containsText" text="x,xx">
      <formula>NOT(ISERROR(SEARCH("x,xx",G210)))</formula>
    </cfRule>
  </conditionalFormatting>
  <conditionalFormatting sqref="G214">
    <cfRule type="containsText" dxfId="22" priority="26" stopIfTrue="1" operator="containsText" text="x,xx">
      <formula>NOT(ISERROR(SEARCH("x,xx",G214)))</formula>
    </cfRule>
  </conditionalFormatting>
  <conditionalFormatting sqref="G212">
    <cfRule type="containsText" dxfId="21" priority="28" stopIfTrue="1" operator="containsText" text="x,xx">
      <formula>NOT(ISERROR(SEARCH("x,xx",G212)))</formula>
    </cfRule>
  </conditionalFormatting>
  <conditionalFormatting sqref="G213">
    <cfRule type="containsText" dxfId="20" priority="27" stopIfTrue="1" operator="containsText" text="x,xx">
      <formula>NOT(ISERROR(SEARCH("x,xx",G213)))</formula>
    </cfRule>
  </conditionalFormatting>
  <conditionalFormatting sqref="G222">
    <cfRule type="containsText" dxfId="19" priority="20" stopIfTrue="1" operator="containsText" text="x,xx">
      <formula>NOT(ISERROR(SEARCH("x,xx",G222)))</formula>
    </cfRule>
  </conditionalFormatting>
  <conditionalFormatting sqref="G215">
    <cfRule type="containsText" dxfId="18" priority="25" stopIfTrue="1" operator="containsText" text="x,xx">
      <formula>NOT(ISERROR(SEARCH("x,xx",G215)))</formula>
    </cfRule>
  </conditionalFormatting>
  <conditionalFormatting sqref="G216">
    <cfRule type="containsText" dxfId="17" priority="24" stopIfTrue="1" operator="containsText" text="x,xx">
      <formula>NOT(ISERROR(SEARCH("x,xx",G216)))</formula>
    </cfRule>
  </conditionalFormatting>
  <conditionalFormatting sqref="G217">
    <cfRule type="containsText" dxfId="16" priority="23" stopIfTrue="1" operator="containsText" text="x,xx">
      <formula>NOT(ISERROR(SEARCH("x,xx",G217)))</formula>
    </cfRule>
  </conditionalFormatting>
  <conditionalFormatting sqref="G220">
    <cfRule type="containsText" dxfId="15" priority="22" stopIfTrue="1" operator="containsText" text="x,xx">
      <formula>NOT(ISERROR(SEARCH("x,xx",G220)))</formula>
    </cfRule>
  </conditionalFormatting>
  <conditionalFormatting sqref="G221">
    <cfRule type="containsText" dxfId="14" priority="21" stopIfTrue="1" operator="containsText" text="x,xx">
      <formula>NOT(ISERROR(SEARCH("x,xx",G221)))</formula>
    </cfRule>
  </conditionalFormatting>
  <conditionalFormatting sqref="G223">
    <cfRule type="containsText" dxfId="13" priority="19" stopIfTrue="1" operator="containsText" text="x,xx">
      <formula>NOT(ISERROR(SEARCH("x,xx",G223)))</formula>
    </cfRule>
  </conditionalFormatting>
  <conditionalFormatting sqref="B218">
    <cfRule type="expression" dxfId="12" priority="18" stopIfTrue="1">
      <formula>IF(#REF!="Superior ao do BB",1,0)</formula>
    </cfRule>
  </conditionalFormatting>
  <conditionalFormatting sqref="G218">
    <cfRule type="containsText" dxfId="11" priority="17" stopIfTrue="1" operator="containsText" text="x,xx">
      <formula>NOT(ISERROR(SEARCH("x,xx",G218)))</formula>
    </cfRule>
  </conditionalFormatting>
  <conditionalFormatting sqref="G219">
    <cfRule type="containsText" dxfId="10" priority="16" stopIfTrue="1" operator="containsText" text="x,xx">
      <formula>NOT(ISERROR(SEARCH("x,xx",G219)))</formula>
    </cfRule>
  </conditionalFormatting>
  <conditionalFormatting sqref="B219">
    <cfRule type="expression" dxfId="9" priority="15" stopIfTrue="1">
      <formula>IF(#REF!="Superior ao do BB",1,0)</formula>
    </cfRule>
  </conditionalFormatting>
  <conditionalFormatting sqref="G211">
    <cfRule type="containsText" dxfId="8" priority="12" stopIfTrue="1" operator="containsText" text="x,xx">
      <formula>NOT(ISERROR(SEARCH("x,xx",G211)))</formula>
    </cfRule>
  </conditionalFormatting>
  <conditionalFormatting sqref="F224">
    <cfRule type="containsText" dxfId="7" priority="11" stopIfTrue="1" operator="containsText" text="x,xx">
      <formula>NOT(ISERROR(SEARCH("x,xx",F224)))</formula>
    </cfRule>
  </conditionalFormatting>
  <conditionalFormatting sqref="A199:G199">
    <cfRule type="containsText" dxfId="6" priority="6" stopIfTrue="1" operator="containsText" text="x,xx">
      <formula>NOT(ISERROR(SEARCH("x,xx",A199)))</formula>
    </cfRule>
  </conditionalFormatting>
  <conditionalFormatting sqref="B224">
    <cfRule type="containsText" dxfId="5" priority="10" stopIfTrue="1" operator="containsText" text="x,xx">
      <formula>NOT(ISERROR(SEARCH("x,xx",B224)))</formula>
    </cfRule>
  </conditionalFormatting>
  <conditionalFormatting sqref="F198">
    <cfRule type="containsText" dxfId="4" priority="9" stopIfTrue="1" operator="containsText" text="x,xx">
      <formula>NOT(ISERROR(SEARCH("x,xx",F198)))</formula>
    </cfRule>
  </conditionalFormatting>
  <conditionalFormatting sqref="B198">
    <cfRule type="containsText" dxfId="3" priority="8" stopIfTrue="1" operator="containsText" text="x,xx">
      <formula>NOT(ISERROR(SEARCH("x,xx",B198)))</formula>
    </cfRule>
  </conditionalFormatting>
  <conditionalFormatting sqref="G200">
    <cfRule type="containsText" dxfId="2" priority="5" stopIfTrue="1" operator="containsText" text="x,xx">
      <formula>NOT(ISERROR(SEARCH("x,xx",#REF!)))</formula>
    </cfRule>
  </conditionalFormatting>
  <conditionalFormatting sqref="G95">
    <cfRule type="containsText" dxfId="1" priority="3" stopIfTrue="1" operator="containsText" text="x,xx">
      <formula>NOT(ISERROR(SEARCH("x,xx",G95)))</formula>
    </cfRule>
  </conditionalFormatting>
  <conditionalFormatting sqref="A1:XFD1048576">
    <cfRule type="expression" dxfId="0" priority="1">
      <formula>CELL("PROTEGER",A1)=0</formula>
    </cfRule>
  </conditionalFormatting>
  <printOptions horizontalCentered="1"/>
  <pageMargins left="0.39370078740157483" right="0.39370078740157483" top="1.0236220472440944" bottom="0.55118110236220474" header="0.31496062992125984" footer="0.31496062992125984"/>
  <pageSetup paperSize="9" scale="85" fitToHeight="0" orientation="landscape" r:id="rId1"/>
  <headerFooter>
    <oddHeader>&amp;L
&amp;G&amp;R&amp;"-,Negrito"&amp;11&amp;K002060
UNIDADE DE ENGENHARIA</oddHeader>
    <oddFooter>&amp;R&amp;"-,Regular"&amp;9&amp;K03+000
                                              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Ag. Florianópolis</vt:lpstr>
      <vt:lpstr>'Ag. Florianópolis'!Area_de_impressao</vt:lpstr>
      <vt:lpstr>'Ag. Florianópolis'!Titulos_de_impressao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Vania Tiberio</cp:lastModifiedBy>
  <cp:lastPrinted>2021-01-14T19:38:12Z</cp:lastPrinted>
  <dcterms:created xsi:type="dcterms:W3CDTF">2000-05-25T11:19:14Z</dcterms:created>
  <dcterms:modified xsi:type="dcterms:W3CDTF">2022-01-10T19:58:42Z</dcterms:modified>
</cp:coreProperties>
</file>